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date1904="1" defaultThemeVersion="124226"/>
  <mc:AlternateContent xmlns:mc="http://schemas.openxmlformats.org/markup-compatibility/2006">
    <mc:Choice Requires="x15">
      <x15ac:absPath xmlns:x15ac="http://schemas.microsoft.com/office/spreadsheetml/2010/11/ac" url="/Users/elaine/Library/CloudStorage/GoogleDrive-elaine.jacques@telusfund.ca/Disques partagés/Resources_Tools/2 Forms/LOI &amp; ZIP files/LDI_DOCUMENTATION/"/>
    </mc:Choice>
  </mc:AlternateContent>
  <xr:revisionPtr revIDLastSave="0" documentId="13_ncr:1_{78A4D82A-FC72-8E4A-A866-1E851AAB860A}" xr6:coauthVersionLast="47" xr6:coauthVersionMax="47" xr10:uidLastSave="{00000000-0000-0000-0000-000000000000}"/>
  <bookViews>
    <workbookView xWindow="260" yWindow="500" windowWidth="34600" windowHeight="20740" tabRatio="749" xr2:uid="{00000000-000D-0000-FFFF-FFFF00000000}"/>
  </bookViews>
  <sheets>
    <sheet name="Budget production - SOMMAIRE" sheetId="2" r:id="rId1"/>
    <sheet name="Budget production - DÉTAIL" sheetId="3" r:id="rId2"/>
    <sheet name="Parties liées" sheetId="14" r:id="rId3"/>
    <sheet name="Structure de financement" sheetId="7" r:id="rId4"/>
    <sheet name="Mouvement de trésorerie" sheetId="9" r:id="rId5"/>
    <sheet name="Structure de récupération" sheetId="17" state="hidden" r:id="rId6"/>
    <sheet name="Rapport de coûts - SOMMAIRE" sheetId="15" r:id="rId7"/>
    <sheet name="Rapport de coûts - DÉTAIL" sheetId="16" r:id="rId8"/>
    <sheet name="Feuil1" sheetId="10" state="hidden" r:id="rId9"/>
  </sheets>
  <definedNames>
    <definedName name="_xlnm._FilterDatabase" localSheetId="2" hidden="1">'Parties liées'!$B$3:$F$1261</definedName>
    <definedName name="accessoires" localSheetId="1">'Budget production - DÉTAIL'!$A$549</definedName>
    <definedName name="accessoires">'Budget production - SOMMAIRE'!#REF!</definedName>
    <definedName name="amortissement_séries" localSheetId="1">'Budget production - DÉTAIL'!$A$1146</definedName>
    <definedName name="amortissement_séries">'Budget production - SOMMAIRE'!#REF!</definedName>
    <definedName name="animaux" localSheetId="1">'Budget production - DÉTAIL'!$A$572</definedName>
    <definedName name="animaux">'Budget production - SOMMAIRE'!#REF!</definedName>
    <definedName name="bénéfices_marginaux" localSheetId="1">'Budget production - DÉTAIL'!$A$374</definedName>
    <definedName name="bénéfices_marginaux">'Budget production - SOMMAIRE'!#REF!</definedName>
    <definedName name="caméra" localSheetId="1">'Budget production - DÉTAIL'!$A$639</definedName>
    <definedName name="caméra">'Budget production - SOMMAIRE'!#REF!</definedName>
    <definedName name="comédiens" localSheetId="1">'Budget production - DÉTAIL'!$A$96</definedName>
    <definedName name="comédiens">'Budget production - SOMMAIRE'!#REF!</definedName>
    <definedName name="costumes" localSheetId="1">'Budget production - DÉTAIL'!$A$583</definedName>
    <definedName name="costumes">'Budget production - SOMMAIRE'!#REF!</definedName>
    <definedName name="coût_de_l_émission" localSheetId="1">'Budget production - DÉTAIL'!#REF!</definedName>
    <definedName name="coût_de_l_émission">'Budget production - SOMMAIRE'!#REF!</definedName>
    <definedName name="coûts_indirects" localSheetId="1">'Budget production - DÉTAIL'!$A$1207</definedName>
    <definedName name="coûts_indirects">'Budget production - SOMMAIRE'!#REF!</definedName>
    <definedName name="décors" localSheetId="1">'Budget production - DÉTAIL'!$A$540</definedName>
    <definedName name="décors">'Budget production - SOMMAIRE'!#REF!</definedName>
    <definedName name="détails_lieux">#REF!</definedName>
    <definedName name="deuxième_équipe" localSheetId="1">'Budget production - DÉTAIL'!$A$686</definedName>
    <definedName name="deuxième_équipe">'Budget production - SOMMAIRE'!#REF!</definedName>
    <definedName name="droits_d_auteur" localSheetId="1">'Budget production - DÉTAIL'!$A$6</definedName>
    <definedName name="droits_d_auteur">'Budget production - SOMMAIRE'!#REF!</definedName>
    <definedName name="effets_spéciaux" localSheetId="1">'Budget production - DÉTAIL'!$A$563</definedName>
    <definedName name="effets_spéciaux">'Budget production - SOMMAIRE'!#REF!</definedName>
    <definedName name="électrique" localSheetId="1">'Budget production - DÉTAIL'!$A$653</definedName>
    <definedName name="électrique">'Budget production - SOMMAIRE'!#REF!</definedName>
    <definedName name="équipe_accessoires" localSheetId="1">'Budget production - DÉTAIL'!$A$218</definedName>
    <definedName name="équipe_accessoires">'Budget production - SOMMAIRE'!#REF!</definedName>
    <definedName name="équipe_caméra" localSheetId="1">'Budget production - DÉTAIL'!$A$304</definedName>
    <definedName name="équipe_caméra">'Budget production - SOMMAIRE'!#REF!</definedName>
    <definedName name="équipe_conception_artistique" localSheetId="1">'Budget production - DÉTAIL'!$A$174</definedName>
    <definedName name="équipe_conception_artistique">'Budget production - SOMMAIRE'!#REF!</definedName>
    <definedName name="équipe_construction" localSheetId="1">'Budget production - DÉTAIL'!$A$188</definedName>
    <definedName name="équipe_construction">'Budget production - SOMMAIRE'!#REF!</definedName>
    <definedName name="équipe_costumes" localSheetId="1">'Budget production - DÉTAIL'!$A$248</definedName>
    <definedName name="équipe_costumes">'Budget production - SOMMAIRE'!#REF!</definedName>
    <definedName name="équipe_décors" localSheetId="1">'Budget production - DÉTAIL'!$A$205</definedName>
    <definedName name="équipe_décors">'Budget production - SOMMAIRE'!#REF!</definedName>
    <definedName name="équipe_effets_spéciaux" localSheetId="1">'Budget production - DÉTAIL'!$A$229</definedName>
    <definedName name="équipe_effets_spéciaux">'Budget production - SOMMAIRE'!#REF!</definedName>
    <definedName name="équipe_électrique" localSheetId="1">'Budget production - DÉTAIL'!$A$322</definedName>
    <definedName name="équipe_électrique">'Budget production - SOMMAIRE'!#REF!</definedName>
    <definedName name="équipe_machiniste" localSheetId="1">'Budget production - DÉTAIL'!$A$335</definedName>
    <definedName name="équipe_machiniste">'Budget production - SOMMAIRE'!#REF!</definedName>
    <definedName name="équipe_maq_coiff" localSheetId="1">'Budget production - DÉTAIL'!$A$261</definedName>
    <definedName name="équipe_maq_coiff">'Budget production - SOMMAIRE'!#REF!</definedName>
    <definedName name="équipe_montage" localSheetId="1">'Budget production - DÉTAIL'!$A$915</definedName>
    <definedName name="équipe_montage">'Budget production - SOMMAIRE'!#REF!</definedName>
    <definedName name="équipe_production" localSheetId="1">'Budget production - DÉTAIL'!$A$143</definedName>
    <definedName name="équipe_production">'Budget production - SOMMAIRE'!#REF!</definedName>
    <definedName name="équipe_resp_animaux" localSheetId="1">'Budget production - DÉTAIL'!$A$239</definedName>
    <definedName name="équipe_resp_animaux">'Budget production - SOMMAIRE'!#REF!</definedName>
    <definedName name="équipe_son" localSheetId="1">'Budget production - DÉTAIL'!$A$351</definedName>
    <definedName name="équipe_son">'Budget production - SOMMAIRE'!#REF!</definedName>
    <definedName name="équipe_tehnique_vidéo" localSheetId="1">'Budget production - DÉTAIL'!$A$277</definedName>
    <definedName name="équipe_tehnique_vidéo">'Budget production - SOMMAIRE'!#REF!</definedName>
    <definedName name="équipe_transport" localSheetId="1">'Budget production - DÉTAIL'!$A$363</definedName>
    <definedName name="équipe_transport">'Budget production - SOMMAIRE'!#REF!</definedName>
    <definedName name="figuration" localSheetId="1">'Budget production - DÉTAIL'!$A$96</definedName>
    <definedName name="figuration">'Budget production - SOMMAIRE'!#REF!</definedName>
    <definedName name="frais_bur_lieux_de_tournage" localSheetId="1">'Budget production - DÉTAIL'!$A$435</definedName>
    <definedName name="frais_bur_lieux_de_tournage">'Budget production - SOMMAIRE'!#REF!</definedName>
    <definedName name="frais_bur._de_prod" localSheetId="1">'Budget production - DÉTAIL'!$A$397</definedName>
    <definedName name="frais_bur._de_prod">'Budget production - SOMMAIRE'!#REF!</definedName>
    <definedName name="frais_développement" localSheetId="1">'Budget production - DÉTAIL'!$A$30</definedName>
    <definedName name="frais_développement">'Budget production - SOMMAIRE'!#REF!</definedName>
    <definedName name="frais_généraux__divers" localSheetId="1">'Budget production - DÉTAIL'!$A$1191</definedName>
    <definedName name="frais_généraux__divers">'Budget production - SOMMAIRE'!#REF!</definedName>
    <definedName name="frais_lieux_de_tournage" localSheetId="1">'Budget production - DÉTAIL'!$A$447</definedName>
    <definedName name="frais_lieux_de_tournage">'Budget production - SOMMAIRE'!#REF!</definedName>
    <definedName name="frais_régie" localSheetId="1">'Budget production - DÉTAIL'!$A$467</definedName>
    <definedName name="frais_régie">'Budget production - SOMMAIRE'!#REF!</definedName>
    <definedName name="frais_studio" localSheetId="1">'Budget production - DÉTAIL'!$A$417</definedName>
    <definedName name="frais_studio">'Budget production - SOMMAIRE'!#REF!</definedName>
    <definedName name="garantie_de_bonne_fin" localSheetId="1">'Budget production - DÉTAIL'!$A$1222</definedName>
    <definedName name="garantie_de_bonne_fin">'Budget production - SOMMAIRE'!#REF!</definedName>
    <definedName name="grand_total" localSheetId="1">'Budget production - DÉTAIL'!#REF!</definedName>
    <definedName name="grand_total">'Budget production - SOMMAIRE'!#REF!</definedName>
    <definedName name="_xlnm.Print_Titles" localSheetId="0">'Budget production - SOMMAIRE'!$25:$25</definedName>
    <definedName name="imprévus" localSheetId="1">'Budget production - DÉTAIL'!$A$1217</definedName>
    <definedName name="imprévus">'Budget production - SOMMAIRE'!#REF!</definedName>
    <definedName name="labo_de_production" localSheetId="1">'Budget production - DÉTAIL'!$A$719</definedName>
    <definedName name="labo_de_production">'Budget production - SOMMAIRE'!#REF!</definedName>
    <definedName name="labo_film_postprod" localSheetId="1">'Budget production - DÉTAIL'!$A$985</definedName>
    <definedName name="labo_film_postprod">'Budget production - SOMMAIRE'!#REF!</definedName>
    <definedName name="machiniste" localSheetId="1">'Budget production - DÉTAIL'!$A$664</definedName>
    <definedName name="machiniste">'Budget production - SOMMAIRE'!#REF!</definedName>
    <definedName name="maquillage_coiffure" localSheetId="1">'Budget production - DÉTAIL'!$A$593</definedName>
    <definedName name="maquillage_coiffure">'Budget production - SOMMAIRE'!#REF!</definedName>
    <definedName name="matériel_d_artiste" localSheetId="1">'Budget production - DÉTAIL'!$A$530</definedName>
    <definedName name="matériel_d_artiste">'Budget production - SOMMAIRE'!#REF!</definedName>
    <definedName name="matériel_de_construction" localSheetId="1">'Budget production - DÉTAIL'!$A$520</definedName>
    <definedName name="matériel_de_construction">'Budget production - SOMMAIRE'!#REF!</definedName>
    <definedName name="montage" localSheetId="1">'Budget production - DÉTAIL'!$A$939</definedName>
    <definedName name="montage">'Budget production - SOMMAIRE'!#REF!</definedName>
    <definedName name="musique" localSheetId="1">'Budget production - DÉTAIL'!$A$1074</definedName>
    <definedName name="musique">'Budget production - SOMMAIRE'!#REF!</definedName>
    <definedName name="postprod_film_son" localSheetId="1">'Budget production - DÉTAIL'!$A$1038</definedName>
    <definedName name="postprod_film_son">'Budget production - SOMMAIRE'!#REF!</definedName>
    <definedName name="postprod_vidéo_image" localSheetId="1">'Budget production - DÉTAIL'!$A$950</definedName>
    <definedName name="postprod_vidéo_image">'Budget production - SOMMAIRE'!#REF!</definedName>
    <definedName name="postprod_vidéo_son" localSheetId="1">'Budget production - DÉTAIL'!$A$985</definedName>
    <definedName name="postprod_vidéo_son">'Budget production - SOMMAIRE'!#REF!</definedName>
    <definedName name="producteur" localSheetId="1">'Budget production - DÉTAIL'!$A$48</definedName>
    <definedName name="producteur">'Budget production - SOMMAIRE'!#REF!</definedName>
    <definedName name="publicité" localSheetId="1">'Budget production - DÉTAIL'!$A$1172</definedName>
    <definedName name="publicité">'Budget production - SOMMAIRE'!#REF!</definedName>
    <definedName name="réalisation" localSheetId="1">'Budget production - DÉTAIL'!$A$66</definedName>
    <definedName name="réalisation">'Budget production - SOMMAIRE'!#REF!</definedName>
    <definedName name="rubans_magnétoscopiques" localSheetId="1">'Budget production - DÉTAIL'!$A$704</definedName>
    <definedName name="rubans_magnétoscopiques">'Budget production - SOMMAIRE'!#REF!</definedName>
    <definedName name="scénario" localSheetId="1">'Budget production - DÉTAIL'!$A$12</definedName>
    <definedName name="scénario">'Budget production - SOMMAIRE'!#REF!</definedName>
    <definedName name="sommaire" localSheetId="1">'Budget production - DÉTAIL'!#REF!</definedName>
    <definedName name="sommaire">'Budget production - SOMMAIRE'!#REF!</definedName>
    <definedName name="son" localSheetId="1">'Budget production - DÉTAIL'!$A$676</definedName>
    <definedName name="son">'Budget production - SOMMAIRE'!#REF!</definedName>
    <definedName name="studio_vidéo" localSheetId="1">'Budget production - DÉTAIL'!$A$605</definedName>
    <definedName name="studio_vidéo">'Budget production - SOMMAIRE'!#REF!</definedName>
    <definedName name="titres_optiques_archives" localSheetId="1">'Budget production - DÉTAIL'!$A$1100</definedName>
    <definedName name="titres_optiques_archives">'Budget production - SOMMAIRE'!#REF!</definedName>
    <definedName name="transport" localSheetId="1">'Budget production - DÉTAIL'!$A$501</definedName>
    <definedName name="transport">'Budget production - SOMMAIRE'!#REF!</definedName>
    <definedName name="unité_mobile_vidéo" localSheetId="1">'Budget production - DÉTAIL'!$A$624</definedName>
    <definedName name="unité_mobile_vidéo">'Budget production - SOMMAIRE'!#REF!</definedName>
    <definedName name="vedettes_forfaitaires" localSheetId="1">'Budget production - DÉTAIL'!$A$81</definedName>
    <definedName name="vedettes_forfaitaires">'Budget production - SOMMAIRE'!#REF!</definedName>
    <definedName name="version" localSheetId="1">'Budget production - DÉTAIL'!$A$1126</definedName>
    <definedName name="version">'Budget production - SOMMAIRE'!#REF!</definedName>
    <definedName name="voyages_séjour" localSheetId="1">'Budget production - DÉTAIL'!$A$489</definedName>
    <definedName name="voyages_séjour">'Budget production - SOMMAIRE'!#REF!</definedName>
    <definedName name="Z_40963AEF_132B_45AC_BECA_787233ED8A0E_.wvu.PrintArea" localSheetId="1" hidden="1">'Budget production - DÉTAIL'!$A$6:$G$1225</definedName>
    <definedName name="Z_40963AEF_132B_45AC_BECA_787233ED8A0E_.wvu.PrintArea" localSheetId="0" hidden="1">'Budget production - SOMMAIRE'!$B$25:$E$116</definedName>
    <definedName name="_xlnm.Print_Area" localSheetId="1">'Budget production - DÉTAIL'!$A$1:$N$1232</definedName>
    <definedName name="_xlnm.Print_Area" localSheetId="0">'Budget production - SOMMAIRE'!$B$1:$O$118</definedName>
    <definedName name="_xlnm.Print_Area" localSheetId="7">'Rapport de coûts - DÉTAIL'!$A$1:$Q$1058</definedName>
    <definedName name="_xlnm.Print_Area" localSheetId="6">'Rapport de coûts - SOMMAIRE'!$A$1:$J$110</definedName>
    <definedName name="_xlnm.Print_Area" localSheetId="3">'Structure de financement'!$B$2:$I$23</definedName>
    <definedName name="_xlnm.Print_Area" localSheetId="5">'Structure de récupération'!$B$1:$N$42</definedName>
  </definedNames>
  <calcPr calcId="191029"/>
  <customWorkbookViews>
    <customWorkbookView name="NEWSOMK - Personal View" guid="{40963AEF-132B-45AC-BECA-787233ED8A0E}" mergeInterval="0" personalView="1" maximized="1" windowWidth="1012" windowHeight="531"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9" i="16" l="1"/>
  <c r="H1056" i="16"/>
  <c r="O169" i="16"/>
  <c r="P169" i="16"/>
  <c r="Q169" i="16"/>
  <c r="H320" i="16"/>
  <c r="H321" i="16"/>
  <c r="H322" i="16"/>
  <c r="H323" i="16"/>
  <c r="H324" i="16"/>
  <c r="H325" i="16"/>
  <c r="H326" i="16"/>
  <c r="H327" i="16"/>
  <c r="H328" i="16"/>
  <c r="H329" i="16"/>
  <c r="H330" i="16"/>
  <c r="Q321" i="16"/>
  <c r="P321" i="16"/>
  <c r="O321" i="16"/>
  <c r="E321" i="16"/>
  <c r="G321" i="16" s="1"/>
  <c r="I321" i="16" s="1"/>
  <c r="C91" i="15"/>
  <c r="C1038" i="16"/>
  <c r="H1033" i="16"/>
  <c r="H1034" i="16"/>
  <c r="H1035" i="16"/>
  <c r="H1036" i="16"/>
  <c r="H1037" i="16"/>
  <c r="Q1035" i="16"/>
  <c r="P1035" i="16"/>
  <c r="O1035" i="16"/>
  <c r="E1035" i="16"/>
  <c r="G1035" i="16" s="1"/>
  <c r="H1024" i="16"/>
  <c r="H1025" i="16"/>
  <c r="H1026" i="16"/>
  <c r="H1027" i="16"/>
  <c r="H1028" i="16"/>
  <c r="H1005" i="16"/>
  <c r="H1006" i="16"/>
  <c r="H1007" i="16"/>
  <c r="H1008" i="16"/>
  <c r="H1009" i="16"/>
  <c r="H1010" i="16"/>
  <c r="H1011" i="16"/>
  <c r="H1012" i="16"/>
  <c r="H1013" i="16"/>
  <c r="H1014" i="16"/>
  <c r="H1015" i="16"/>
  <c r="H1016" i="16"/>
  <c r="H1017" i="16"/>
  <c r="H1018" i="16"/>
  <c r="Q1012" i="16"/>
  <c r="P1012" i="16"/>
  <c r="O1012" i="16"/>
  <c r="E1012" i="16"/>
  <c r="G1012" i="16" s="1"/>
  <c r="Q1010" i="16"/>
  <c r="P1010" i="16"/>
  <c r="O1010" i="16"/>
  <c r="E1010" i="16"/>
  <c r="G1010" i="16" s="1"/>
  <c r="Q1007" i="16"/>
  <c r="P1007" i="16"/>
  <c r="O1007" i="16"/>
  <c r="E1007" i="16"/>
  <c r="G1007" i="16" s="1"/>
  <c r="Q1008" i="16"/>
  <c r="P1008" i="16"/>
  <c r="O1008" i="16"/>
  <c r="E1008" i="16"/>
  <c r="G1008" i="16" s="1"/>
  <c r="Q1005" i="16"/>
  <c r="P1005" i="16"/>
  <c r="O1005" i="16"/>
  <c r="E1005" i="16"/>
  <c r="G1005" i="16" s="1"/>
  <c r="H973" i="16"/>
  <c r="H974" i="16"/>
  <c r="H975" i="16"/>
  <c r="H976" i="16"/>
  <c r="H977" i="16"/>
  <c r="H978" i="16"/>
  <c r="H979" i="16"/>
  <c r="H980" i="16"/>
  <c r="H981" i="16"/>
  <c r="H982" i="16"/>
  <c r="H983" i="16"/>
  <c r="H984" i="16"/>
  <c r="H985" i="16"/>
  <c r="H986" i="16"/>
  <c r="H987" i="16"/>
  <c r="H988" i="16"/>
  <c r="H989" i="16"/>
  <c r="H990" i="16"/>
  <c r="H991" i="16"/>
  <c r="H992" i="16"/>
  <c r="H993" i="16"/>
  <c r="Q987" i="16"/>
  <c r="P987" i="16"/>
  <c r="O987" i="16"/>
  <c r="E987" i="16"/>
  <c r="G987" i="16" s="1"/>
  <c r="Q986" i="16"/>
  <c r="P986" i="16"/>
  <c r="O986" i="16"/>
  <c r="E986" i="16"/>
  <c r="G986" i="16" s="1"/>
  <c r="Q985" i="16"/>
  <c r="P985" i="16"/>
  <c r="O985" i="16"/>
  <c r="E985" i="16"/>
  <c r="G985" i="16" s="1"/>
  <c r="Q981" i="16"/>
  <c r="P981" i="16"/>
  <c r="O981" i="16"/>
  <c r="E981" i="16"/>
  <c r="G981" i="16" s="1"/>
  <c r="Q980" i="16"/>
  <c r="P980" i="16"/>
  <c r="O980" i="16"/>
  <c r="E980" i="16"/>
  <c r="G980" i="16" s="1"/>
  <c r="Q979" i="16"/>
  <c r="P979" i="16"/>
  <c r="O979" i="16"/>
  <c r="E979" i="16"/>
  <c r="G979" i="16" s="1"/>
  <c r="Q978" i="16"/>
  <c r="P978" i="16"/>
  <c r="O978" i="16"/>
  <c r="E978" i="16"/>
  <c r="G978" i="16" s="1"/>
  <c r="Q977" i="16"/>
  <c r="P977" i="16"/>
  <c r="O977" i="16"/>
  <c r="E977" i="16"/>
  <c r="G977" i="16" s="1"/>
  <c r="Q976" i="16"/>
  <c r="P976" i="16"/>
  <c r="O976" i="16"/>
  <c r="E976" i="16"/>
  <c r="G976" i="16" s="1"/>
  <c r="Q975" i="16"/>
  <c r="P975" i="16"/>
  <c r="O975" i="16"/>
  <c r="E975" i="16"/>
  <c r="G975" i="16" s="1"/>
  <c r="Q974" i="16"/>
  <c r="P974" i="16"/>
  <c r="O974" i="16"/>
  <c r="E974" i="16"/>
  <c r="G974" i="16" s="1"/>
  <c r="Q973" i="16"/>
  <c r="P973" i="16"/>
  <c r="O973" i="16"/>
  <c r="E973" i="16"/>
  <c r="G973" i="16" s="1"/>
  <c r="H959" i="16"/>
  <c r="H960" i="16"/>
  <c r="H961" i="16"/>
  <c r="H962" i="16"/>
  <c r="H963" i="16"/>
  <c r="H964" i="16"/>
  <c r="H965" i="16"/>
  <c r="H966" i="16"/>
  <c r="H967" i="16"/>
  <c r="H968" i="16"/>
  <c r="H951" i="16"/>
  <c r="H950" i="16"/>
  <c r="Q950" i="16"/>
  <c r="P950" i="16"/>
  <c r="O950" i="16"/>
  <c r="E950" i="16"/>
  <c r="G950" i="16" s="1"/>
  <c r="H942" i="16"/>
  <c r="H943" i="16"/>
  <c r="H941" i="16"/>
  <c r="H940" i="16"/>
  <c r="Q940" i="16"/>
  <c r="P940" i="16"/>
  <c r="O940" i="16"/>
  <c r="E940" i="16"/>
  <c r="G940" i="16" s="1"/>
  <c r="Q929" i="16"/>
  <c r="P929" i="16"/>
  <c r="O929" i="16"/>
  <c r="H929" i="16"/>
  <c r="E929" i="16"/>
  <c r="G929" i="16" s="1"/>
  <c r="H885" i="16"/>
  <c r="H886" i="16"/>
  <c r="H887" i="16"/>
  <c r="H888" i="16"/>
  <c r="H889" i="16"/>
  <c r="H890" i="16"/>
  <c r="H891" i="16"/>
  <c r="H892" i="16"/>
  <c r="H893" i="16"/>
  <c r="H894" i="16"/>
  <c r="H895" i="16"/>
  <c r="H896" i="16"/>
  <c r="H897" i="16"/>
  <c r="H898" i="16"/>
  <c r="H899" i="16"/>
  <c r="H900" i="16"/>
  <c r="H901" i="16"/>
  <c r="Q894" i="16"/>
  <c r="P894" i="16"/>
  <c r="O894" i="16"/>
  <c r="E894" i="16"/>
  <c r="G894" i="16" s="1"/>
  <c r="H816" i="16"/>
  <c r="H817" i="16"/>
  <c r="H818" i="16"/>
  <c r="H819" i="16"/>
  <c r="H820" i="16"/>
  <c r="H821" i="16"/>
  <c r="H822" i="16"/>
  <c r="H823" i="16"/>
  <c r="H824" i="16"/>
  <c r="H825" i="16"/>
  <c r="H826" i="16"/>
  <c r="H827" i="16"/>
  <c r="H828" i="16"/>
  <c r="H829" i="16"/>
  <c r="H830" i="16"/>
  <c r="H831" i="16"/>
  <c r="H832" i="16"/>
  <c r="H833" i="16"/>
  <c r="H834" i="16"/>
  <c r="Q832" i="16"/>
  <c r="P832" i="16"/>
  <c r="O832" i="16"/>
  <c r="E832" i="16"/>
  <c r="G832" i="16" s="1"/>
  <c r="Q824" i="16"/>
  <c r="P824" i="16"/>
  <c r="O824" i="16"/>
  <c r="E824" i="16"/>
  <c r="G824" i="16" s="1"/>
  <c r="Q823" i="16"/>
  <c r="P823" i="16"/>
  <c r="O823" i="16"/>
  <c r="E823" i="16"/>
  <c r="G823" i="16" s="1"/>
  <c r="Q822" i="16"/>
  <c r="P822" i="16"/>
  <c r="O822" i="16"/>
  <c r="E822" i="16"/>
  <c r="G822" i="16" s="1"/>
  <c r="Q821" i="16"/>
  <c r="P821" i="16"/>
  <c r="O821" i="16"/>
  <c r="E821" i="16"/>
  <c r="G821" i="16" s="1"/>
  <c r="Q777" i="16"/>
  <c r="P777" i="16"/>
  <c r="O777" i="16"/>
  <c r="E777" i="16"/>
  <c r="G777" i="16" s="1"/>
  <c r="Q763" i="16"/>
  <c r="P763" i="16"/>
  <c r="O763" i="16"/>
  <c r="E763" i="16"/>
  <c r="G763" i="16" s="1"/>
  <c r="Q728" i="16"/>
  <c r="P728" i="16"/>
  <c r="O728" i="16"/>
  <c r="E728" i="16"/>
  <c r="G728" i="16" s="1"/>
  <c r="Q700" i="16"/>
  <c r="P700" i="16"/>
  <c r="O700" i="16"/>
  <c r="E700" i="16"/>
  <c r="G700" i="16" s="1"/>
  <c r="Q679" i="16"/>
  <c r="P679" i="16"/>
  <c r="O679" i="16"/>
  <c r="E679" i="16"/>
  <c r="G679" i="16" s="1"/>
  <c r="Q661" i="16"/>
  <c r="P661" i="16"/>
  <c r="O661" i="16"/>
  <c r="E661" i="16"/>
  <c r="G661" i="16" s="1"/>
  <c r="C418" i="16"/>
  <c r="C436" i="16"/>
  <c r="C447" i="16"/>
  <c r="C474" i="16"/>
  <c r="C491" i="16"/>
  <c r="C504" i="16"/>
  <c r="C522" i="16"/>
  <c r="C585" i="16"/>
  <c r="H652" i="16"/>
  <c r="H650" i="16"/>
  <c r="H651" i="16"/>
  <c r="H633" i="16"/>
  <c r="H634" i="16"/>
  <c r="H620" i="16"/>
  <c r="H621" i="16"/>
  <c r="H622" i="16"/>
  <c r="H623" i="16"/>
  <c r="H624" i="16"/>
  <c r="H625" i="16"/>
  <c r="H626" i="16"/>
  <c r="H610" i="16"/>
  <c r="H611" i="16"/>
  <c r="H612" i="16"/>
  <c r="H613" i="16"/>
  <c r="H614" i="16"/>
  <c r="H599" i="16"/>
  <c r="H600" i="16"/>
  <c r="H601" i="16"/>
  <c r="H602" i="16"/>
  <c r="H603" i="16"/>
  <c r="H604" i="16"/>
  <c r="H605" i="16"/>
  <c r="H589" i="16"/>
  <c r="H590" i="16"/>
  <c r="H591" i="16"/>
  <c r="H592" i="16"/>
  <c r="H593" i="16"/>
  <c r="H594" i="16"/>
  <c r="H576" i="16"/>
  <c r="H577" i="16"/>
  <c r="H578" i="16"/>
  <c r="H579" i="16"/>
  <c r="H580" i="16"/>
  <c r="H581" i="16"/>
  <c r="H582" i="16"/>
  <c r="H583" i="16"/>
  <c r="H584" i="16"/>
  <c r="Q578" i="16"/>
  <c r="P578" i="16"/>
  <c r="O578" i="16"/>
  <c r="E578" i="16"/>
  <c r="G578" i="16" s="1"/>
  <c r="H565" i="16"/>
  <c r="H566" i="16"/>
  <c r="H567" i="16"/>
  <c r="H568" i="16"/>
  <c r="H569" i="16"/>
  <c r="H570" i="16"/>
  <c r="H571" i="16"/>
  <c r="H546" i="16"/>
  <c r="H547" i="16"/>
  <c r="H548" i="16"/>
  <c r="H549" i="16"/>
  <c r="H550" i="16"/>
  <c r="H551" i="16"/>
  <c r="H552" i="16"/>
  <c r="H553" i="16"/>
  <c r="H554" i="16"/>
  <c r="H555" i="16"/>
  <c r="H556" i="16"/>
  <c r="H557" i="16"/>
  <c r="H558" i="16"/>
  <c r="H559" i="16"/>
  <c r="H535" i="16"/>
  <c r="H536" i="16"/>
  <c r="H537" i="16"/>
  <c r="H538" i="16"/>
  <c r="H539" i="16"/>
  <c r="H540" i="16"/>
  <c r="H541" i="16"/>
  <c r="H526" i="16"/>
  <c r="H527" i="16"/>
  <c r="H528" i="16"/>
  <c r="H529" i="16"/>
  <c r="H530" i="16"/>
  <c r="H516" i="16"/>
  <c r="H517" i="16"/>
  <c r="H518" i="16"/>
  <c r="H519" i="16"/>
  <c r="H520" i="16"/>
  <c r="H521" i="16"/>
  <c r="H508" i="16"/>
  <c r="H509" i="16"/>
  <c r="H510" i="16"/>
  <c r="H511" i="16"/>
  <c r="H495" i="16"/>
  <c r="H496" i="16"/>
  <c r="H497" i="16"/>
  <c r="H498" i="16"/>
  <c r="H499" i="16"/>
  <c r="H500" i="16"/>
  <c r="H501" i="16"/>
  <c r="H502" i="16"/>
  <c r="H503" i="16"/>
  <c r="Q495" i="16"/>
  <c r="P495" i="16"/>
  <c r="O495" i="16"/>
  <c r="E495" i="16"/>
  <c r="G495" i="16" s="1"/>
  <c r="H487" i="16"/>
  <c r="H488" i="16"/>
  <c r="H489" i="16"/>
  <c r="H490" i="16"/>
  <c r="H478" i="16"/>
  <c r="H479" i="16"/>
  <c r="H480" i="16"/>
  <c r="H481" i="16"/>
  <c r="H482" i="16"/>
  <c r="H469" i="16"/>
  <c r="H470" i="16"/>
  <c r="H471" i="16"/>
  <c r="H472" i="16"/>
  <c r="H473" i="16"/>
  <c r="H451" i="16"/>
  <c r="H452" i="16"/>
  <c r="H453" i="16"/>
  <c r="H454" i="16"/>
  <c r="H455" i="16"/>
  <c r="H456" i="16"/>
  <c r="H457" i="16"/>
  <c r="H458" i="16"/>
  <c r="H459" i="16"/>
  <c r="H460" i="16"/>
  <c r="H461" i="16"/>
  <c r="H462" i="16"/>
  <c r="H463" i="16"/>
  <c r="H464" i="16"/>
  <c r="H440" i="16"/>
  <c r="H441" i="16"/>
  <c r="H442" i="16"/>
  <c r="H443" i="16"/>
  <c r="H444" i="16"/>
  <c r="H445" i="16"/>
  <c r="H446" i="16"/>
  <c r="H425" i="16"/>
  <c r="H426" i="16"/>
  <c r="H427" i="16"/>
  <c r="H428" i="16"/>
  <c r="H429" i="16"/>
  <c r="H430" i="16"/>
  <c r="H431" i="16"/>
  <c r="H432" i="16"/>
  <c r="H433" i="16"/>
  <c r="H434" i="16"/>
  <c r="H435" i="16"/>
  <c r="H424" i="16"/>
  <c r="Q432" i="16"/>
  <c r="P432" i="16"/>
  <c r="O432" i="16"/>
  <c r="E432" i="16"/>
  <c r="G432" i="16" s="1"/>
  <c r="I432" i="16" s="1"/>
  <c r="Q431" i="16"/>
  <c r="P431" i="16"/>
  <c r="O431" i="16"/>
  <c r="E431" i="16"/>
  <c r="G431" i="16" s="1"/>
  <c r="Q428" i="16"/>
  <c r="P428" i="16"/>
  <c r="O428" i="16"/>
  <c r="E428" i="16"/>
  <c r="G428" i="16" s="1"/>
  <c r="Q426" i="16"/>
  <c r="P426" i="16"/>
  <c r="O426" i="16"/>
  <c r="E426" i="16"/>
  <c r="G426" i="16" s="1"/>
  <c r="Q424" i="16"/>
  <c r="P424" i="16"/>
  <c r="O424" i="16"/>
  <c r="E424" i="16"/>
  <c r="G424" i="16" s="1"/>
  <c r="H412" i="16"/>
  <c r="H413" i="16"/>
  <c r="H414" i="16"/>
  <c r="H415" i="16"/>
  <c r="H416" i="16"/>
  <c r="H417" i="16"/>
  <c r="Q412" i="16"/>
  <c r="P412" i="16"/>
  <c r="O412" i="16"/>
  <c r="E412" i="16"/>
  <c r="G412" i="16" s="1"/>
  <c r="H396" i="16"/>
  <c r="H397" i="16"/>
  <c r="H398" i="16"/>
  <c r="H399" i="16"/>
  <c r="H400" i="16"/>
  <c r="H401" i="16"/>
  <c r="H402" i="16"/>
  <c r="Q399" i="16"/>
  <c r="P399" i="16"/>
  <c r="O399" i="16"/>
  <c r="E399" i="16"/>
  <c r="G399" i="16" s="1"/>
  <c r="E410" i="16"/>
  <c r="G410" i="16" s="1"/>
  <c r="H410" i="16"/>
  <c r="O410" i="16"/>
  <c r="P410" i="16"/>
  <c r="Q410" i="16"/>
  <c r="H382" i="16"/>
  <c r="H383" i="16"/>
  <c r="H384" i="16"/>
  <c r="H385" i="16"/>
  <c r="H386" i="16"/>
  <c r="H387" i="16"/>
  <c r="H388" i="16"/>
  <c r="H389" i="16"/>
  <c r="H390" i="16"/>
  <c r="H391" i="16"/>
  <c r="Q386" i="16"/>
  <c r="P386" i="16"/>
  <c r="O386" i="16"/>
  <c r="E386" i="16"/>
  <c r="G386" i="16" s="1"/>
  <c r="Q385" i="16"/>
  <c r="P385" i="16"/>
  <c r="O385" i="16"/>
  <c r="E385" i="16"/>
  <c r="G385" i="16" s="1"/>
  <c r="Q384" i="16"/>
  <c r="P384" i="16"/>
  <c r="O384" i="16"/>
  <c r="E384" i="16"/>
  <c r="G384" i="16" s="1"/>
  <c r="Q387" i="16"/>
  <c r="P387" i="16"/>
  <c r="O387" i="16"/>
  <c r="E387" i="16"/>
  <c r="G387" i="16" s="1"/>
  <c r="Q388" i="16"/>
  <c r="P388" i="16"/>
  <c r="O388" i="16"/>
  <c r="E388" i="16"/>
  <c r="G388" i="16" s="1"/>
  <c r="H362" i="16"/>
  <c r="H363" i="16"/>
  <c r="H364" i="16"/>
  <c r="H365" i="16"/>
  <c r="H366" i="16"/>
  <c r="H367" i="16"/>
  <c r="H368" i="16"/>
  <c r="H369" i="16"/>
  <c r="H370" i="16"/>
  <c r="H371" i="16"/>
  <c r="H372" i="16"/>
  <c r="H373" i="16"/>
  <c r="H374" i="16"/>
  <c r="H375" i="16"/>
  <c r="H376" i="16"/>
  <c r="Q373" i="16"/>
  <c r="P373" i="16"/>
  <c r="O373" i="16"/>
  <c r="E373" i="16"/>
  <c r="G373" i="16" s="1"/>
  <c r="Q371" i="16"/>
  <c r="P371" i="16"/>
  <c r="O371" i="16"/>
  <c r="E371" i="16"/>
  <c r="G371" i="16" s="1"/>
  <c r="Q367" i="16"/>
  <c r="P367" i="16"/>
  <c r="O367" i="16"/>
  <c r="E367" i="16"/>
  <c r="G367" i="16" s="1"/>
  <c r="H346" i="16"/>
  <c r="H347" i="16"/>
  <c r="H348" i="16"/>
  <c r="H349" i="16"/>
  <c r="H350" i="16"/>
  <c r="H351" i="16"/>
  <c r="Q347" i="16"/>
  <c r="P347" i="16"/>
  <c r="O347" i="16"/>
  <c r="E347" i="16"/>
  <c r="G347" i="16" s="1"/>
  <c r="Q349" i="16"/>
  <c r="P349" i="16"/>
  <c r="O349" i="16"/>
  <c r="E349" i="16"/>
  <c r="G349" i="16" s="1"/>
  <c r="H335" i="16"/>
  <c r="H336" i="16"/>
  <c r="H337" i="16"/>
  <c r="H338" i="16"/>
  <c r="H339" i="16"/>
  <c r="H340" i="16"/>
  <c r="H341" i="16"/>
  <c r="Q339" i="16"/>
  <c r="P339" i="16"/>
  <c r="O339" i="16"/>
  <c r="E339" i="16"/>
  <c r="G339" i="16" s="1"/>
  <c r="Q340" i="16"/>
  <c r="P340" i="16"/>
  <c r="O340" i="16"/>
  <c r="E340" i="16"/>
  <c r="G340" i="16" s="1"/>
  <c r="Q328" i="16"/>
  <c r="P328" i="16"/>
  <c r="O328" i="16"/>
  <c r="E328" i="16"/>
  <c r="G328" i="16" s="1"/>
  <c r="Q327" i="16"/>
  <c r="P327" i="16"/>
  <c r="O327" i="16"/>
  <c r="E327" i="16"/>
  <c r="G327" i="16" s="1"/>
  <c r="I1035" i="16" l="1"/>
  <c r="I1012" i="16"/>
  <c r="I1010" i="16"/>
  <c r="I1007" i="16"/>
  <c r="I1008" i="16"/>
  <c r="I950" i="16"/>
  <c r="I973" i="16"/>
  <c r="I987" i="16"/>
  <c r="I985" i="16"/>
  <c r="I1005" i="16"/>
  <c r="I986" i="16"/>
  <c r="I979" i="16"/>
  <c r="I975" i="16"/>
  <c r="I981" i="16"/>
  <c r="I977" i="16"/>
  <c r="I976" i="16"/>
  <c r="I978" i="16"/>
  <c r="I974" i="16"/>
  <c r="I980" i="16"/>
  <c r="I940" i="16"/>
  <c r="I929" i="16"/>
  <c r="I824" i="16"/>
  <c r="I832" i="16"/>
  <c r="I894" i="16"/>
  <c r="I822" i="16"/>
  <c r="I823" i="16"/>
  <c r="I821" i="16"/>
  <c r="I495" i="16"/>
  <c r="I578" i="16"/>
  <c r="I431" i="16"/>
  <c r="I428" i="16"/>
  <c r="I426" i="16"/>
  <c r="I424" i="16"/>
  <c r="I412" i="16"/>
  <c r="I399" i="16"/>
  <c r="I410" i="16"/>
  <c r="I384" i="16"/>
  <c r="I386" i="16"/>
  <c r="I385" i="16"/>
  <c r="I373" i="16"/>
  <c r="I387" i="16"/>
  <c r="I388" i="16"/>
  <c r="I371" i="16"/>
  <c r="I367" i="16"/>
  <c r="I347" i="16"/>
  <c r="I349" i="16"/>
  <c r="I339" i="16"/>
  <c r="I340" i="16"/>
  <c r="I328" i="16"/>
  <c r="I327" i="16"/>
  <c r="H308" i="16" l="1"/>
  <c r="H309" i="16"/>
  <c r="H310" i="16"/>
  <c r="H311" i="16"/>
  <c r="H312" i="16"/>
  <c r="H313" i="16"/>
  <c r="H314" i="16"/>
  <c r="H315" i="16"/>
  <c r="Q312" i="16"/>
  <c r="P312" i="16"/>
  <c r="O312" i="16"/>
  <c r="E312" i="16"/>
  <c r="G312" i="16" s="1"/>
  <c r="Q313" i="16"/>
  <c r="P313" i="16"/>
  <c r="O313" i="16"/>
  <c r="E313" i="16"/>
  <c r="G313" i="16" s="1"/>
  <c r="H291" i="16"/>
  <c r="H292" i="16"/>
  <c r="H293" i="16"/>
  <c r="H294" i="16"/>
  <c r="H295" i="16"/>
  <c r="H296" i="16"/>
  <c r="H297" i="16"/>
  <c r="H298" i="16"/>
  <c r="H299" i="16"/>
  <c r="H300" i="16"/>
  <c r="H301" i="16"/>
  <c r="H302" i="16"/>
  <c r="H303" i="16"/>
  <c r="Q300" i="16"/>
  <c r="P300" i="16"/>
  <c r="O300" i="16"/>
  <c r="E300" i="16"/>
  <c r="G300" i="16" s="1"/>
  <c r="Q301" i="16"/>
  <c r="P301" i="16"/>
  <c r="O301" i="16"/>
  <c r="E301" i="16"/>
  <c r="G301" i="16" s="1"/>
  <c r="H265" i="16"/>
  <c r="H266" i="16"/>
  <c r="H267" i="16"/>
  <c r="H268" i="16"/>
  <c r="H269" i="16"/>
  <c r="H270" i="16"/>
  <c r="H271" i="16"/>
  <c r="H272" i="16"/>
  <c r="H273" i="16"/>
  <c r="H274" i="16"/>
  <c r="H275" i="16"/>
  <c r="H276" i="16"/>
  <c r="H277" i="16"/>
  <c r="H278" i="16"/>
  <c r="H279" i="16"/>
  <c r="H280" i="16"/>
  <c r="H281" i="16"/>
  <c r="H282" i="16"/>
  <c r="H283" i="16"/>
  <c r="H284" i="16"/>
  <c r="H285" i="16"/>
  <c r="H286" i="16"/>
  <c r="Q283" i="16"/>
  <c r="P283" i="16"/>
  <c r="O283" i="16"/>
  <c r="E283" i="16"/>
  <c r="G283" i="16" s="1"/>
  <c r="Q284" i="16"/>
  <c r="P284" i="16"/>
  <c r="O284" i="16"/>
  <c r="E284" i="16"/>
  <c r="G284" i="16" s="1"/>
  <c r="H250" i="16"/>
  <c r="H251" i="16"/>
  <c r="H252" i="16"/>
  <c r="H253" i="16"/>
  <c r="H254" i="16"/>
  <c r="H255" i="16"/>
  <c r="H256" i="16"/>
  <c r="H257" i="16"/>
  <c r="H258" i="16"/>
  <c r="H259" i="16"/>
  <c r="H260" i="16"/>
  <c r="Q257" i="16"/>
  <c r="P257" i="16"/>
  <c r="O257" i="16"/>
  <c r="E257" i="16"/>
  <c r="G257" i="16" s="1"/>
  <c r="Q258" i="16"/>
  <c r="P258" i="16"/>
  <c r="O258" i="16"/>
  <c r="E258" i="16"/>
  <c r="G258" i="16" s="1"/>
  <c r="H238" i="16"/>
  <c r="H239" i="16"/>
  <c r="H240" i="16"/>
  <c r="H241" i="16"/>
  <c r="H242" i="16"/>
  <c r="H243" i="16"/>
  <c r="H244" i="16"/>
  <c r="H245" i="16"/>
  <c r="Q242" i="16"/>
  <c r="P242" i="16"/>
  <c r="O242" i="16"/>
  <c r="E242" i="16"/>
  <c r="G242" i="16" s="1"/>
  <c r="Q243" i="16"/>
  <c r="P243" i="16"/>
  <c r="O243" i="16"/>
  <c r="E243" i="16"/>
  <c r="G243" i="16" s="1"/>
  <c r="H230" i="16"/>
  <c r="H231" i="16"/>
  <c r="H232" i="16"/>
  <c r="H233" i="16"/>
  <c r="H229" i="16"/>
  <c r="Q230" i="16"/>
  <c r="P230" i="16"/>
  <c r="O230" i="16"/>
  <c r="E230" i="16"/>
  <c r="G230" i="16" s="1"/>
  <c r="Q229" i="16"/>
  <c r="P229" i="16"/>
  <c r="O229" i="16"/>
  <c r="E229" i="16"/>
  <c r="G229" i="16" s="1"/>
  <c r="Q232" i="16"/>
  <c r="P232" i="16"/>
  <c r="O232" i="16"/>
  <c r="E232" i="16"/>
  <c r="G232" i="16" s="1"/>
  <c r="H221" i="16"/>
  <c r="H222" i="16"/>
  <c r="H223" i="16"/>
  <c r="H224" i="16"/>
  <c r="H225" i="16"/>
  <c r="Q222" i="16"/>
  <c r="P222" i="16"/>
  <c r="O222" i="16"/>
  <c r="E222" i="16"/>
  <c r="G222" i="16" s="1"/>
  <c r="Q223" i="16"/>
  <c r="P223" i="16"/>
  <c r="O223" i="16"/>
  <c r="E223" i="16"/>
  <c r="G223" i="16" s="1"/>
  <c r="Q221" i="16"/>
  <c r="P221" i="16"/>
  <c r="O221" i="16"/>
  <c r="E221" i="16"/>
  <c r="G221" i="16" s="1"/>
  <c r="H211" i="16"/>
  <c r="H212" i="16"/>
  <c r="H213" i="16"/>
  <c r="H214" i="16"/>
  <c r="H215" i="16"/>
  <c r="H216" i="16"/>
  <c r="Q213" i="16"/>
  <c r="P213" i="16"/>
  <c r="O213" i="16"/>
  <c r="E213" i="16"/>
  <c r="G213" i="16" s="1"/>
  <c r="Q214" i="16"/>
  <c r="P214" i="16"/>
  <c r="O214" i="16"/>
  <c r="E214" i="16"/>
  <c r="G214" i="16" s="1"/>
  <c r="H199" i="16"/>
  <c r="H200" i="16"/>
  <c r="H201" i="16"/>
  <c r="H202" i="16"/>
  <c r="H203" i="16"/>
  <c r="H204" i="16"/>
  <c r="H205" i="16"/>
  <c r="H206" i="16"/>
  <c r="Q204" i="16"/>
  <c r="P204" i="16"/>
  <c r="O204" i="16"/>
  <c r="E204" i="16"/>
  <c r="G204" i="16" s="1"/>
  <c r="Q203" i="16"/>
  <c r="P203" i="16"/>
  <c r="O203" i="16"/>
  <c r="E203" i="16"/>
  <c r="G203" i="16" s="1"/>
  <c r="H183" i="16"/>
  <c r="H184" i="16"/>
  <c r="H185" i="16"/>
  <c r="H186" i="16"/>
  <c r="H187" i="16"/>
  <c r="H188" i="16"/>
  <c r="H189" i="16"/>
  <c r="H190" i="16"/>
  <c r="H191" i="16"/>
  <c r="H192" i="16"/>
  <c r="H193" i="16"/>
  <c r="H194" i="16"/>
  <c r="Q191" i="16"/>
  <c r="P191" i="16"/>
  <c r="O191" i="16"/>
  <c r="E191" i="16"/>
  <c r="G191" i="16" s="1"/>
  <c r="Q192" i="16"/>
  <c r="P192" i="16"/>
  <c r="O192" i="16"/>
  <c r="E192" i="16"/>
  <c r="G192" i="16" s="1"/>
  <c r="H170" i="16"/>
  <c r="H171" i="16"/>
  <c r="H172" i="16"/>
  <c r="H173" i="16"/>
  <c r="H174" i="16"/>
  <c r="H175" i="16"/>
  <c r="H176" i="16"/>
  <c r="H177" i="16"/>
  <c r="H178" i="16"/>
  <c r="Q176" i="16"/>
  <c r="P176" i="16"/>
  <c r="O176" i="16"/>
  <c r="E176" i="16"/>
  <c r="G176" i="16" s="1"/>
  <c r="Q175" i="16"/>
  <c r="P175" i="16"/>
  <c r="O175" i="16"/>
  <c r="E175" i="16"/>
  <c r="G175" i="16" s="1"/>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Q163" i="16"/>
  <c r="P163" i="16"/>
  <c r="O163" i="16"/>
  <c r="E163" i="16"/>
  <c r="G163" i="16" s="1"/>
  <c r="Q164" i="16"/>
  <c r="P164" i="16"/>
  <c r="O164" i="16"/>
  <c r="E164" i="16"/>
  <c r="G164" i="16" s="1"/>
  <c r="Q160" i="16"/>
  <c r="P160" i="16"/>
  <c r="O160" i="16"/>
  <c r="E160" i="16"/>
  <c r="G160" i="16" s="1"/>
  <c r="Q159" i="16"/>
  <c r="P159" i="16"/>
  <c r="O159" i="16"/>
  <c r="E159" i="16"/>
  <c r="G159" i="16" s="1"/>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23" i="16"/>
  <c r="H124" i="16"/>
  <c r="H125" i="16"/>
  <c r="H126" i="16"/>
  <c r="H127" i="16"/>
  <c r="H128" i="16"/>
  <c r="H129" i="16"/>
  <c r="H130" i="16"/>
  <c r="H131" i="16"/>
  <c r="H132" i="16"/>
  <c r="H133" i="16"/>
  <c r="H134" i="16"/>
  <c r="H135" i="16"/>
  <c r="Q133" i="16"/>
  <c r="P133" i="16"/>
  <c r="O133" i="16"/>
  <c r="E133" i="16"/>
  <c r="G133" i="16" s="1"/>
  <c r="Q131" i="16"/>
  <c r="P131" i="16"/>
  <c r="O131" i="16"/>
  <c r="E131" i="16"/>
  <c r="G131" i="16" s="1"/>
  <c r="C119" i="16"/>
  <c r="Q110" i="16"/>
  <c r="P110" i="16"/>
  <c r="O110" i="16"/>
  <c r="E110" i="16"/>
  <c r="G110" i="16" s="1"/>
  <c r="Q109" i="16"/>
  <c r="P109" i="16"/>
  <c r="O109" i="16"/>
  <c r="E109" i="16"/>
  <c r="G109" i="16" s="1"/>
  <c r="C73" i="16"/>
  <c r="C43" i="16"/>
  <c r="C26" i="16"/>
  <c r="H63" i="16"/>
  <c r="H64" i="16"/>
  <c r="H65" i="16"/>
  <c r="H66" i="16"/>
  <c r="H67" i="16"/>
  <c r="H68" i="16"/>
  <c r="H69" i="16"/>
  <c r="H70" i="16"/>
  <c r="H71" i="16"/>
  <c r="H72" i="16"/>
  <c r="Q70" i="16"/>
  <c r="P70" i="16"/>
  <c r="O70" i="16"/>
  <c r="E70" i="16"/>
  <c r="G70" i="16" s="1"/>
  <c r="Q63" i="16"/>
  <c r="P63" i="16"/>
  <c r="O63" i="16"/>
  <c r="E63" i="16"/>
  <c r="G63" i="16" s="1"/>
  <c r="H53" i="16"/>
  <c r="H54" i="16"/>
  <c r="H55" i="16"/>
  <c r="H56" i="16"/>
  <c r="H57" i="16"/>
  <c r="H58" i="16"/>
  <c r="Q56" i="16"/>
  <c r="P56" i="16"/>
  <c r="O56" i="16"/>
  <c r="E56" i="16"/>
  <c r="G56" i="16" s="1"/>
  <c r="Q49" i="16"/>
  <c r="P49" i="16"/>
  <c r="O49" i="16"/>
  <c r="H49" i="16"/>
  <c r="E49" i="16"/>
  <c r="G49" i="16" s="1"/>
  <c r="H13" i="16"/>
  <c r="H14" i="16"/>
  <c r="H15" i="16"/>
  <c r="H16" i="16"/>
  <c r="H17" i="16"/>
  <c r="H18" i="16"/>
  <c r="H19" i="16"/>
  <c r="H20" i="16"/>
  <c r="H21" i="16"/>
  <c r="H22" i="16"/>
  <c r="H23" i="16"/>
  <c r="H24" i="16"/>
  <c r="H25" i="16"/>
  <c r="H30" i="16"/>
  <c r="H31" i="16"/>
  <c r="H32" i="16"/>
  <c r="H33" i="16"/>
  <c r="H34" i="16"/>
  <c r="H35" i="16"/>
  <c r="H36" i="16"/>
  <c r="H37" i="16"/>
  <c r="H38" i="16"/>
  <c r="H39" i="16"/>
  <c r="H40" i="16"/>
  <c r="H42" i="16"/>
  <c r="Q41" i="16"/>
  <c r="P41" i="16"/>
  <c r="O41" i="16"/>
  <c r="E41" i="16"/>
  <c r="G41" i="16" s="1"/>
  <c r="Q35" i="16"/>
  <c r="P35" i="16"/>
  <c r="O35" i="16"/>
  <c r="E35" i="16"/>
  <c r="G35" i="16" s="1"/>
  <c r="Q34" i="16"/>
  <c r="P34" i="16"/>
  <c r="O34" i="16"/>
  <c r="E34" i="16"/>
  <c r="G34" i="16" s="1"/>
  <c r="Q33" i="16"/>
  <c r="P33" i="16"/>
  <c r="O33" i="16"/>
  <c r="E33" i="16"/>
  <c r="G33" i="16" s="1"/>
  <c r="Q31" i="16"/>
  <c r="P31" i="16"/>
  <c r="O31" i="16"/>
  <c r="E31" i="16"/>
  <c r="G31" i="16" s="1"/>
  <c r="Q30" i="16"/>
  <c r="P30" i="16"/>
  <c r="O30" i="16"/>
  <c r="E30" i="16"/>
  <c r="G30" i="16" s="1"/>
  <c r="F4" i="7"/>
  <c r="G3" i="15"/>
  <c r="I312" i="16" l="1"/>
  <c r="I313" i="16"/>
  <c r="I300" i="16"/>
  <c r="I301" i="16"/>
  <c r="I258" i="16"/>
  <c r="I283" i="16"/>
  <c r="I284" i="16"/>
  <c r="I257" i="16"/>
  <c r="I232" i="16"/>
  <c r="I242" i="16"/>
  <c r="I243" i="16"/>
  <c r="I230" i="16"/>
  <c r="I229" i="16"/>
  <c r="I223" i="16"/>
  <c r="I222" i="16"/>
  <c r="I221" i="16"/>
  <c r="I214" i="16"/>
  <c r="I213" i="16"/>
  <c r="I204" i="16"/>
  <c r="I191" i="16"/>
  <c r="I203" i="16"/>
  <c r="I192" i="16"/>
  <c r="I176" i="16"/>
  <c r="I175" i="16"/>
  <c r="I164" i="16"/>
  <c r="I163" i="16"/>
  <c r="I160" i="16"/>
  <c r="I159" i="16"/>
  <c r="I133" i="16"/>
  <c r="I110" i="16"/>
  <c r="I131" i="16"/>
  <c r="I49" i="16"/>
  <c r="I109" i="16"/>
  <c r="I70" i="16"/>
  <c r="I63" i="16"/>
  <c r="I56" i="16"/>
  <c r="I30" i="16"/>
  <c r="I33" i="16"/>
  <c r="I35" i="16"/>
  <c r="I34" i="16"/>
  <c r="I31" i="16"/>
  <c r="Q66" i="9"/>
  <c r="B3" i="15" l="1"/>
  <c r="B3" i="16"/>
  <c r="B1" i="3"/>
  <c r="D5" i="17"/>
  <c r="F1" i="3"/>
  <c r="J5" i="17"/>
  <c r="F3" i="3"/>
  <c r="F4" i="3"/>
  <c r="F2" i="3"/>
  <c r="B2" i="3"/>
  <c r="B3" i="3"/>
  <c r="G14" i="3"/>
  <c r="Q1056" i="16"/>
  <c r="P1056" i="16"/>
  <c r="O1056" i="16"/>
  <c r="Q1055" i="16"/>
  <c r="P1055" i="16"/>
  <c r="O1055" i="16"/>
  <c r="Q1054" i="16"/>
  <c r="P1054" i="16"/>
  <c r="O1054" i="16"/>
  <c r="Q1050" i="16"/>
  <c r="P1050" i="16"/>
  <c r="O1050" i="16"/>
  <c r="Q1046" i="16"/>
  <c r="P1046" i="16"/>
  <c r="O1046" i="16"/>
  <c r="Q1037" i="16"/>
  <c r="P1037" i="16"/>
  <c r="O1037" i="16"/>
  <c r="Q1036" i="16"/>
  <c r="P1036" i="16"/>
  <c r="O1036" i="16"/>
  <c r="Q1034" i="16"/>
  <c r="P1034" i="16"/>
  <c r="O1034" i="16"/>
  <c r="Q1033" i="16"/>
  <c r="P1033" i="16"/>
  <c r="O1033" i="16"/>
  <c r="Q1032" i="16"/>
  <c r="P1032" i="16"/>
  <c r="O1032" i="16"/>
  <c r="Q1028" i="16"/>
  <c r="P1028" i="16"/>
  <c r="O1028" i="16"/>
  <c r="Q1027" i="16"/>
  <c r="P1027" i="16"/>
  <c r="O1027" i="16"/>
  <c r="Q1026" i="16"/>
  <c r="P1026" i="16"/>
  <c r="O1026" i="16"/>
  <c r="Q1025" i="16"/>
  <c r="P1025" i="16"/>
  <c r="O1025" i="16"/>
  <c r="Q1024" i="16"/>
  <c r="P1024" i="16"/>
  <c r="O1024" i="16"/>
  <c r="Q1023" i="16"/>
  <c r="P1023" i="16"/>
  <c r="O1023" i="16"/>
  <c r="Q1022" i="16"/>
  <c r="P1022" i="16"/>
  <c r="O1022" i="16"/>
  <c r="Q1018" i="16"/>
  <c r="P1018" i="16"/>
  <c r="O1018" i="16"/>
  <c r="Q1017" i="16"/>
  <c r="P1017" i="16"/>
  <c r="O1017" i="16"/>
  <c r="Q1016" i="16"/>
  <c r="P1016" i="16"/>
  <c r="O1016" i="16"/>
  <c r="Q1015" i="16"/>
  <c r="P1015" i="16"/>
  <c r="O1015" i="16"/>
  <c r="Q1014" i="16"/>
  <c r="P1014" i="16"/>
  <c r="O1014" i="16"/>
  <c r="Q1013" i="16"/>
  <c r="P1013" i="16"/>
  <c r="O1013" i="16"/>
  <c r="Q1011" i="16"/>
  <c r="P1011" i="16"/>
  <c r="O1011" i="16"/>
  <c r="Q1009" i="16"/>
  <c r="P1009" i="16"/>
  <c r="O1009" i="16"/>
  <c r="Q1006" i="16"/>
  <c r="P1006" i="16"/>
  <c r="O1006" i="16"/>
  <c r="Q1004" i="16"/>
  <c r="P1004" i="16"/>
  <c r="O1004" i="16"/>
  <c r="Q993" i="16"/>
  <c r="P993" i="16"/>
  <c r="O993" i="16"/>
  <c r="Q992" i="16"/>
  <c r="P992" i="16"/>
  <c r="O992" i="16"/>
  <c r="Q991" i="16"/>
  <c r="P991" i="16"/>
  <c r="O991" i="16"/>
  <c r="Q990" i="16"/>
  <c r="P990" i="16"/>
  <c r="O990" i="16"/>
  <c r="Q989" i="16"/>
  <c r="P989" i="16"/>
  <c r="O989" i="16"/>
  <c r="Q988" i="16"/>
  <c r="P988" i="16"/>
  <c r="O988" i="16"/>
  <c r="Q984" i="16"/>
  <c r="P984" i="16"/>
  <c r="O984" i="16"/>
  <c r="Q983" i="16"/>
  <c r="P983" i="16"/>
  <c r="O983" i="16"/>
  <c r="Q982" i="16"/>
  <c r="P982" i="16"/>
  <c r="O982" i="16"/>
  <c r="Q972" i="16"/>
  <c r="P972" i="16"/>
  <c r="O972" i="16"/>
  <c r="Q968" i="16"/>
  <c r="P968" i="16"/>
  <c r="O968" i="16"/>
  <c r="Q967" i="16"/>
  <c r="P967" i="16"/>
  <c r="O967" i="16"/>
  <c r="Q966" i="16"/>
  <c r="P966" i="16"/>
  <c r="O966" i="16"/>
  <c r="Q965" i="16"/>
  <c r="P965" i="16"/>
  <c r="O965" i="16"/>
  <c r="Q964" i="16"/>
  <c r="P964" i="16"/>
  <c r="O964" i="16"/>
  <c r="Q963" i="16"/>
  <c r="P963" i="16"/>
  <c r="O963" i="16"/>
  <c r="Q962" i="16"/>
  <c r="P962" i="16"/>
  <c r="O962" i="16"/>
  <c r="Q961" i="16"/>
  <c r="P961" i="16"/>
  <c r="O961" i="16"/>
  <c r="Q960" i="16"/>
  <c r="P960" i="16"/>
  <c r="O960" i="16"/>
  <c r="Q959" i="16"/>
  <c r="P959" i="16"/>
  <c r="O959" i="16"/>
  <c r="Q958" i="16"/>
  <c r="P958" i="16"/>
  <c r="O958" i="16"/>
  <c r="Q957" i="16"/>
  <c r="P957" i="16"/>
  <c r="O957" i="16"/>
  <c r="Q956" i="16"/>
  <c r="P956" i="16"/>
  <c r="O956" i="16"/>
  <c r="Q952" i="16"/>
  <c r="P952" i="16"/>
  <c r="O952" i="16"/>
  <c r="Q951" i="16"/>
  <c r="P951" i="16"/>
  <c r="O951" i="16"/>
  <c r="Q949" i="16"/>
  <c r="P949" i="16"/>
  <c r="O949" i="16"/>
  <c r="Q948" i="16"/>
  <c r="P948" i="16"/>
  <c r="O948" i="16"/>
  <c r="Q947" i="16"/>
  <c r="P947" i="16"/>
  <c r="O947" i="16"/>
  <c r="Q943" i="16"/>
  <c r="P943" i="16"/>
  <c r="O943" i="16"/>
  <c r="Q942" i="16"/>
  <c r="P942" i="16"/>
  <c r="O942" i="16"/>
  <c r="Q941" i="16"/>
  <c r="P941" i="16"/>
  <c r="O941" i="16"/>
  <c r="Q939" i="16"/>
  <c r="P939" i="16"/>
  <c r="O939" i="16"/>
  <c r="Q938" i="16"/>
  <c r="P938" i="16"/>
  <c r="O938" i="16"/>
  <c r="Q937" i="16"/>
  <c r="P937" i="16"/>
  <c r="O937" i="16"/>
  <c r="Q936" i="16"/>
  <c r="P936" i="16"/>
  <c r="O936" i="16"/>
  <c r="Q935" i="16"/>
  <c r="P935" i="16"/>
  <c r="O935" i="16"/>
  <c r="Q934" i="16"/>
  <c r="P934" i="16"/>
  <c r="O934" i="16"/>
  <c r="Q933" i="16"/>
  <c r="P933" i="16"/>
  <c r="O933" i="16"/>
  <c r="Q932" i="16"/>
  <c r="P932" i="16"/>
  <c r="O932" i="16"/>
  <c r="Q931" i="16"/>
  <c r="P931" i="16"/>
  <c r="O931" i="16"/>
  <c r="Q930" i="16"/>
  <c r="P930" i="16"/>
  <c r="O930" i="16"/>
  <c r="Q928" i="16"/>
  <c r="P928" i="16"/>
  <c r="O928" i="16"/>
  <c r="Q924" i="16"/>
  <c r="P924" i="16"/>
  <c r="O924" i="16"/>
  <c r="Q923" i="16"/>
  <c r="P923" i="16"/>
  <c r="O923" i="16"/>
  <c r="Q922" i="16"/>
  <c r="P922" i="16"/>
  <c r="O922" i="16"/>
  <c r="Q921" i="16"/>
  <c r="P921" i="16"/>
  <c r="O921" i="16"/>
  <c r="Q920" i="16"/>
  <c r="P920" i="16"/>
  <c r="O920" i="16"/>
  <c r="Q919" i="16"/>
  <c r="P919" i="16"/>
  <c r="O919" i="16"/>
  <c r="Q918" i="16"/>
  <c r="P918" i="16"/>
  <c r="O918" i="16"/>
  <c r="Q917" i="16"/>
  <c r="P917" i="16"/>
  <c r="O917" i="16"/>
  <c r="Q916" i="16"/>
  <c r="P916" i="16"/>
  <c r="O916" i="16"/>
  <c r="Q915" i="16"/>
  <c r="P915" i="16"/>
  <c r="O915" i="16"/>
  <c r="Q914" i="16"/>
  <c r="P914" i="16"/>
  <c r="O914" i="16"/>
  <c r="Q913" i="16"/>
  <c r="P913" i="16"/>
  <c r="O913" i="16"/>
  <c r="Q912" i="16"/>
  <c r="P912" i="16"/>
  <c r="O912" i="16"/>
  <c r="Q911" i="16"/>
  <c r="P911" i="16"/>
  <c r="O911" i="16"/>
  <c r="Q910" i="16"/>
  <c r="P910" i="16"/>
  <c r="O910" i="16"/>
  <c r="Q909" i="16"/>
  <c r="P909" i="16"/>
  <c r="O909" i="16"/>
  <c r="Q908" i="16"/>
  <c r="P908" i="16"/>
  <c r="O908" i="16"/>
  <c r="Q907" i="16"/>
  <c r="P907" i="16"/>
  <c r="O907" i="16"/>
  <c r="Q906" i="16"/>
  <c r="P906" i="16"/>
  <c r="O906" i="16"/>
  <c r="Q905" i="16"/>
  <c r="P905" i="16"/>
  <c r="O905" i="16"/>
  <c r="Q901" i="16"/>
  <c r="P901" i="16"/>
  <c r="O901" i="16"/>
  <c r="Q900" i="16"/>
  <c r="P900" i="16"/>
  <c r="O900" i="16"/>
  <c r="Q899" i="16"/>
  <c r="P899" i="16"/>
  <c r="O899" i="16"/>
  <c r="Q898" i="16"/>
  <c r="P898" i="16"/>
  <c r="O898" i="16"/>
  <c r="Q897" i="16"/>
  <c r="P897" i="16"/>
  <c r="O897" i="16"/>
  <c r="Q896" i="16"/>
  <c r="P896" i="16"/>
  <c r="O896" i="16"/>
  <c r="Q895" i="16"/>
  <c r="P895" i="16"/>
  <c r="O895" i="16"/>
  <c r="Q893" i="16"/>
  <c r="P893" i="16"/>
  <c r="O893" i="16"/>
  <c r="Q892" i="16"/>
  <c r="P892" i="16"/>
  <c r="O892" i="16"/>
  <c r="Q891" i="16"/>
  <c r="P891" i="16"/>
  <c r="O891" i="16"/>
  <c r="Q890" i="16"/>
  <c r="P890" i="16"/>
  <c r="O890" i="16"/>
  <c r="Q889" i="16"/>
  <c r="P889" i="16"/>
  <c r="O889" i="16"/>
  <c r="Q888" i="16"/>
  <c r="P888" i="16"/>
  <c r="O888" i="16"/>
  <c r="Q887" i="16"/>
  <c r="P887" i="16"/>
  <c r="O887" i="16"/>
  <c r="Q886" i="16"/>
  <c r="P886" i="16"/>
  <c r="O886" i="16"/>
  <c r="Q885" i="16"/>
  <c r="P885" i="16"/>
  <c r="O885" i="16"/>
  <c r="Q884" i="16"/>
  <c r="P884" i="16"/>
  <c r="O884" i="16"/>
  <c r="Q880" i="16"/>
  <c r="P880" i="16"/>
  <c r="O880" i="16"/>
  <c r="Q879" i="16"/>
  <c r="P879" i="16"/>
  <c r="O879" i="16"/>
  <c r="Q878" i="16"/>
  <c r="P878" i="16"/>
  <c r="O878" i="16"/>
  <c r="Q877" i="16"/>
  <c r="P877" i="16"/>
  <c r="O877" i="16"/>
  <c r="Q876" i="16"/>
  <c r="P876" i="16"/>
  <c r="O876" i="16"/>
  <c r="Q875" i="16"/>
  <c r="P875" i="16"/>
  <c r="O875" i="16"/>
  <c r="Q874" i="16"/>
  <c r="P874" i="16"/>
  <c r="O874" i="16"/>
  <c r="Q873" i="16"/>
  <c r="P873" i="16"/>
  <c r="O873" i="16"/>
  <c r="Q872" i="16"/>
  <c r="P872" i="16"/>
  <c r="O872" i="16"/>
  <c r="Q871" i="16"/>
  <c r="P871" i="16"/>
  <c r="O871" i="16"/>
  <c r="Q867" i="16"/>
  <c r="P867" i="16"/>
  <c r="O867" i="16"/>
  <c r="Q866" i="16"/>
  <c r="P866" i="16"/>
  <c r="O866" i="16"/>
  <c r="Q865" i="16"/>
  <c r="P865" i="16"/>
  <c r="O865" i="16"/>
  <c r="Q864" i="16"/>
  <c r="P864" i="16"/>
  <c r="O864" i="16"/>
  <c r="Q863" i="16"/>
  <c r="P863" i="16"/>
  <c r="O863" i="16"/>
  <c r="Q862" i="16"/>
  <c r="P862" i="16"/>
  <c r="O862" i="16"/>
  <c r="Q861" i="16"/>
  <c r="P861" i="16"/>
  <c r="O861" i="16"/>
  <c r="Q860" i="16"/>
  <c r="P860" i="16"/>
  <c r="O860" i="16"/>
  <c r="Q859" i="16"/>
  <c r="P859" i="16"/>
  <c r="O859" i="16"/>
  <c r="Q858" i="16"/>
  <c r="P858" i="16"/>
  <c r="O858" i="16"/>
  <c r="Q857" i="16"/>
  <c r="P857" i="16"/>
  <c r="O857" i="16"/>
  <c r="Q856" i="16"/>
  <c r="P856" i="16"/>
  <c r="O856" i="16"/>
  <c r="Q855" i="16"/>
  <c r="P855" i="16"/>
  <c r="O855" i="16"/>
  <c r="Q854" i="16"/>
  <c r="P854" i="16"/>
  <c r="O854" i="16"/>
  <c r="Q853" i="16"/>
  <c r="P853" i="16"/>
  <c r="O853" i="16"/>
  <c r="Q852" i="16"/>
  <c r="P852" i="16"/>
  <c r="O852" i="16"/>
  <c r="Q851" i="16"/>
  <c r="P851" i="16"/>
  <c r="O851" i="16"/>
  <c r="Q850" i="16"/>
  <c r="P850" i="16"/>
  <c r="O850" i="16"/>
  <c r="Q849" i="16"/>
  <c r="P849" i="16"/>
  <c r="O849" i="16"/>
  <c r="Q848" i="16"/>
  <c r="P848" i="16"/>
  <c r="O848" i="16"/>
  <c r="Q844" i="16"/>
  <c r="P844" i="16"/>
  <c r="O844" i="16"/>
  <c r="Q843" i="16"/>
  <c r="P843" i="16"/>
  <c r="O843" i="16"/>
  <c r="Q842" i="16"/>
  <c r="P842" i="16"/>
  <c r="O842" i="16"/>
  <c r="Q841" i="16"/>
  <c r="P841" i="16"/>
  <c r="O841" i="16"/>
  <c r="Q840" i="16"/>
  <c r="P840" i="16"/>
  <c r="O840" i="16"/>
  <c r="Q839" i="16"/>
  <c r="P839" i="16"/>
  <c r="O839" i="16"/>
  <c r="Q838" i="16"/>
  <c r="P838" i="16"/>
  <c r="O838" i="16"/>
  <c r="Q834" i="16"/>
  <c r="P834" i="16"/>
  <c r="O834" i="16"/>
  <c r="Q833" i="16"/>
  <c r="P833" i="16"/>
  <c r="O833" i="16"/>
  <c r="Q831" i="16"/>
  <c r="P831" i="16"/>
  <c r="O831" i="16"/>
  <c r="Q830" i="16"/>
  <c r="P830" i="16"/>
  <c r="O830" i="16"/>
  <c r="Q829" i="16"/>
  <c r="P829" i="16"/>
  <c r="O829" i="16"/>
  <c r="Q828" i="16"/>
  <c r="P828" i="16"/>
  <c r="O828" i="16"/>
  <c r="Q827" i="16"/>
  <c r="P827" i="16"/>
  <c r="O827" i="16"/>
  <c r="Q826" i="16"/>
  <c r="P826" i="16"/>
  <c r="O826" i="16"/>
  <c r="Q825" i="16"/>
  <c r="P825" i="16"/>
  <c r="O825" i="16"/>
  <c r="Q820" i="16"/>
  <c r="P820" i="16"/>
  <c r="O820" i="16"/>
  <c r="Q819" i="16"/>
  <c r="P819" i="16"/>
  <c r="O819" i="16"/>
  <c r="Q818" i="16"/>
  <c r="P818" i="16"/>
  <c r="O818" i="16"/>
  <c r="Q817" i="16"/>
  <c r="P817" i="16"/>
  <c r="O817" i="16"/>
  <c r="Q816" i="16"/>
  <c r="P816" i="16"/>
  <c r="O816" i="16"/>
  <c r="Q815" i="16"/>
  <c r="P815" i="16"/>
  <c r="O815" i="16"/>
  <c r="Q808" i="16"/>
  <c r="P808" i="16"/>
  <c r="O808" i="16"/>
  <c r="Q807" i="16"/>
  <c r="P807" i="16"/>
  <c r="O807" i="16"/>
  <c r="Q806" i="16"/>
  <c r="P806" i="16"/>
  <c r="O806" i="16"/>
  <c r="Q805" i="16"/>
  <c r="P805" i="16"/>
  <c r="O805" i="16"/>
  <c r="Q804" i="16"/>
  <c r="P804" i="16"/>
  <c r="O804" i="16"/>
  <c r="Q803" i="16"/>
  <c r="P803" i="16"/>
  <c r="O803" i="16"/>
  <c r="Q802" i="16"/>
  <c r="P802" i="16"/>
  <c r="O802" i="16"/>
  <c r="Q801" i="16"/>
  <c r="P801" i="16"/>
  <c r="O801" i="16"/>
  <c r="Q800" i="16"/>
  <c r="P800" i="16"/>
  <c r="O800" i="16"/>
  <c r="Q799" i="16"/>
  <c r="P799" i="16"/>
  <c r="O799" i="16"/>
  <c r="Q798" i="16"/>
  <c r="P798" i="16"/>
  <c r="O798" i="16"/>
  <c r="Q797" i="16"/>
  <c r="P797" i="16"/>
  <c r="O797" i="16"/>
  <c r="Q796" i="16"/>
  <c r="P796" i="16"/>
  <c r="O796" i="16"/>
  <c r="Q795" i="16"/>
  <c r="P795" i="16"/>
  <c r="O795" i="16"/>
  <c r="Q794" i="16"/>
  <c r="P794" i="16"/>
  <c r="O794" i="16"/>
  <c r="Q793" i="16"/>
  <c r="P793" i="16"/>
  <c r="O793" i="16"/>
  <c r="Q792" i="16"/>
  <c r="P792" i="16"/>
  <c r="O792" i="16"/>
  <c r="Q791" i="16"/>
  <c r="P791" i="16"/>
  <c r="O791" i="16"/>
  <c r="Q790" i="16"/>
  <c r="P790" i="16"/>
  <c r="O790" i="16"/>
  <c r="Q789" i="16"/>
  <c r="P789" i="16"/>
  <c r="O789" i="16"/>
  <c r="Q788" i="16"/>
  <c r="P788" i="16"/>
  <c r="O788" i="16"/>
  <c r="Q784" i="16"/>
  <c r="P784" i="16"/>
  <c r="O784" i="16"/>
  <c r="Q783" i="16"/>
  <c r="P783" i="16"/>
  <c r="O783" i="16"/>
  <c r="Q779" i="16"/>
  <c r="P779" i="16"/>
  <c r="O779" i="16"/>
  <c r="Q778" i="16"/>
  <c r="P778" i="16"/>
  <c r="O778" i="16"/>
  <c r="Q776" i="16"/>
  <c r="P776" i="16"/>
  <c r="O776" i="16"/>
  <c r="Q775" i="16"/>
  <c r="P775" i="16"/>
  <c r="O775" i="16"/>
  <c r="Q774" i="16"/>
  <c r="P774" i="16"/>
  <c r="O774" i="16"/>
  <c r="Q773" i="16"/>
  <c r="P773" i="16"/>
  <c r="O773" i="16"/>
  <c r="Q772" i="16"/>
  <c r="P772" i="16"/>
  <c r="O772" i="16"/>
  <c r="Q771" i="16"/>
  <c r="P771" i="16"/>
  <c r="O771" i="16"/>
  <c r="Q770" i="16"/>
  <c r="P770" i="16"/>
  <c r="O770" i="16"/>
  <c r="Q769" i="16"/>
  <c r="P769" i="16"/>
  <c r="O769" i="16"/>
  <c r="Q765" i="16"/>
  <c r="P765" i="16"/>
  <c r="O765" i="16"/>
  <c r="Q764" i="16"/>
  <c r="P764" i="16"/>
  <c r="O764" i="16"/>
  <c r="Q762" i="16"/>
  <c r="P762" i="16"/>
  <c r="O762" i="16"/>
  <c r="Q761" i="16"/>
  <c r="P761" i="16"/>
  <c r="O761" i="16"/>
  <c r="Q760" i="16"/>
  <c r="P760" i="16"/>
  <c r="O760" i="16"/>
  <c r="Q759" i="16"/>
  <c r="P759" i="16"/>
  <c r="O759" i="16"/>
  <c r="Q758" i="16"/>
  <c r="P758" i="16"/>
  <c r="O758" i="16"/>
  <c r="Q757" i="16"/>
  <c r="P757" i="16"/>
  <c r="O757" i="16"/>
  <c r="Q756" i="16"/>
  <c r="P756" i="16"/>
  <c r="O756" i="16"/>
  <c r="Q755" i="16"/>
  <c r="P755" i="16"/>
  <c r="O755" i="16"/>
  <c r="Q754" i="16"/>
  <c r="P754" i="16"/>
  <c r="O754" i="16"/>
  <c r="Q753" i="16"/>
  <c r="P753" i="16"/>
  <c r="O753" i="16"/>
  <c r="Q752" i="16"/>
  <c r="P752" i="16"/>
  <c r="O752" i="16"/>
  <c r="Q751" i="16"/>
  <c r="P751" i="16"/>
  <c r="O751" i="16"/>
  <c r="Q750" i="16"/>
  <c r="P750" i="16"/>
  <c r="O750" i="16"/>
  <c r="Q749" i="16"/>
  <c r="P749" i="16"/>
  <c r="O749" i="16"/>
  <c r="Q748" i="16"/>
  <c r="P748" i="16"/>
  <c r="O748" i="16"/>
  <c r="Q747" i="16"/>
  <c r="P747" i="16"/>
  <c r="O747" i="16"/>
  <c r="Q746" i="16"/>
  <c r="P746" i="16"/>
  <c r="O746" i="16"/>
  <c r="Q745" i="16"/>
  <c r="P745" i="16"/>
  <c r="O745" i="16"/>
  <c r="Q744" i="16"/>
  <c r="P744" i="16"/>
  <c r="O744" i="16"/>
  <c r="Q743" i="16"/>
  <c r="P743" i="16"/>
  <c r="O743" i="16"/>
  <c r="Q742" i="16"/>
  <c r="P742" i="16"/>
  <c r="O742" i="16"/>
  <c r="Q741" i="16"/>
  <c r="P741" i="16"/>
  <c r="O741" i="16"/>
  <c r="Q740" i="16"/>
  <c r="P740" i="16"/>
  <c r="O740" i="16"/>
  <c r="Q739" i="16"/>
  <c r="P739" i="16"/>
  <c r="O739" i="16"/>
  <c r="Q738" i="16"/>
  <c r="P738" i="16"/>
  <c r="O738" i="16"/>
  <c r="Q737" i="16"/>
  <c r="P737" i="16"/>
  <c r="O737" i="16"/>
  <c r="Q736" i="16"/>
  <c r="P736" i="16"/>
  <c r="O736" i="16"/>
  <c r="Q735" i="16"/>
  <c r="P735" i="16"/>
  <c r="O735" i="16"/>
  <c r="Q734" i="16"/>
  <c r="P734" i="16"/>
  <c r="O734" i="16"/>
  <c r="Q730" i="16"/>
  <c r="P730" i="16"/>
  <c r="O730" i="16"/>
  <c r="Q729" i="16"/>
  <c r="P729" i="16"/>
  <c r="O729" i="16"/>
  <c r="Q727" i="16"/>
  <c r="P727" i="16"/>
  <c r="O727" i="16"/>
  <c r="Q726" i="16"/>
  <c r="P726" i="16"/>
  <c r="O726" i="16"/>
  <c r="Q725" i="16"/>
  <c r="P725" i="16"/>
  <c r="O725" i="16"/>
  <c r="Q724" i="16"/>
  <c r="P724" i="16"/>
  <c r="O724" i="16"/>
  <c r="Q723" i="16"/>
  <c r="P723" i="16"/>
  <c r="O723" i="16"/>
  <c r="Q722" i="16"/>
  <c r="P722" i="16"/>
  <c r="O722" i="16"/>
  <c r="Q721" i="16"/>
  <c r="P721" i="16"/>
  <c r="O721" i="16"/>
  <c r="Q720" i="16"/>
  <c r="P720" i="16"/>
  <c r="O720" i="16"/>
  <c r="Q719" i="16"/>
  <c r="P719" i="16"/>
  <c r="O719" i="16"/>
  <c r="Q718" i="16"/>
  <c r="P718" i="16"/>
  <c r="O718" i="16"/>
  <c r="Q717" i="16"/>
  <c r="P717" i="16"/>
  <c r="O717" i="16"/>
  <c r="Q716" i="16"/>
  <c r="P716" i="16"/>
  <c r="O716" i="16"/>
  <c r="Q715" i="16"/>
  <c r="P715" i="16"/>
  <c r="O715" i="16"/>
  <c r="Q714" i="16"/>
  <c r="P714" i="16"/>
  <c r="O714" i="16"/>
  <c r="Q713" i="16"/>
  <c r="P713" i="16"/>
  <c r="O713" i="16"/>
  <c r="Q712" i="16"/>
  <c r="P712" i="16"/>
  <c r="O712" i="16"/>
  <c r="Q711" i="16"/>
  <c r="P711" i="16"/>
  <c r="O711" i="16"/>
  <c r="Q710" i="16"/>
  <c r="P710" i="16"/>
  <c r="O710" i="16"/>
  <c r="Q709" i="16"/>
  <c r="P709" i="16"/>
  <c r="O709" i="16"/>
  <c r="Q708" i="16"/>
  <c r="P708" i="16"/>
  <c r="O708" i="16"/>
  <c r="Q707" i="16"/>
  <c r="P707" i="16"/>
  <c r="O707" i="16"/>
  <c r="Q706" i="16"/>
  <c r="P706" i="16"/>
  <c r="O706" i="16"/>
  <c r="Q702" i="16"/>
  <c r="P702" i="16"/>
  <c r="O702" i="16"/>
  <c r="Q701" i="16"/>
  <c r="P701" i="16"/>
  <c r="O701" i="16"/>
  <c r="Q699" i="16"/>
  <c r="P699" i="16"/>
  <c r="O699" i="16"/>
  <c r="Q698" i="16"/>
  <c r="P698" i="16"/>
  <c r="O698" i="16"/>
  <c r="Q697" i="16"/>
  <c r="P697" i="16"/>
  <c r="O697" i="16"/>
  <c r="Q696" i="16"/>
  <c r="P696" i="16"/>
  <c r="O696" i="16"/>
  <c r="Q695" i="16"/>
  <c r="P695" i="16"/>
  <c r="O695" i="16"/>
  <c r="Q694" i="16"/>
  <c r="P694" i="16"/>
  <c r="O694" i="16"/>
  <c r="Q693" i="16"/>
  <c r="P693" i="16"/>
  <c r="O693" i="16"/>
  <c r="Q692" i="16"/>
  <c r="P692" i="16"/>
  <c r="O692" i="16"/>
  <c r="Q691" i="16"/>
  <c r="P691" i="16"/>
  <c r="O691" i="16"/>
  <c r="Q690" i="16"/>
  <c r="P690" i="16"/>
  <c r="O690" i="16"/>
  <c r="Q689" i="16"/>
  <c r="P689" i="16"/>
  <c r="O689" i="16"/>
  <c r="Q688" i="16"/>
  <c r="P688" i="16"/>
  <c r="O688" i="16"/>
  <c r="Q687" i="16"/>
  <c r="P687" i="16"/>
  <c r="O687" i="16"/>
  <c r="Q686" i="16"/>
  <c r="P686" i="16"/>
  <c r="O686" i="16"/>
  <c r="Q685" i="16"/>
  <c r="P685" i="16"/>
  <c r="O685" i="16"/>
  <c r="Q681" i="16"/>
  <c r="P681" i="16"/>
  <c r="O681" i="16"/>
  <c r="Q680" i="16"/>
  <c r="P680" i="16"/>
  <c r="O680" i="16"/>
  <c r="Q678" i="16"/>
  <c r="P678" i="16"/>
  <c r="O678" i="16"/>
  <c r="Q677" i="16"/>
  <c r="P677" i="16"/>
  <c r="O677" i="16"/>
  <c r="Q676" i="16"/>
  <c r="P676" i="16"/>
  <c r="O676" i="16"/>
  <c r="Q675" i="16"/>
  <c r="P675" i="16"/>
  <c r="O675" i="16"/>
  <c r="Q674" i="16"/>
  <c r="P674" i="16"/>
  <c r="O674" i="16"/>
  <c r="Q673" i="16"/>
  <c r="P673" i="16"/>
  <c r="O673" i="16"/>
  <c r="Q672" i="16"/>
  <c r="P672" i="16"/>
  <c r="O672" i="16"/>
  <c r="Q671" i="16"/>
  <c r="P671" i="16"/>
  <c r="O671" i="16"/>
  <c r="Q670" i="16"/>
  <c r="P670" i="16"/>
  <c r="O670" i="16"/>
  <c r="Q669" i="16"/>
  <c r="P669" i="16"/>
  <c r="O669" i="16"/>
  <c r="Q668" i="16"/>
  <c r="P668" i="16"/>
  <c r="O668" i="16"/>
  <c r="Q667" i="16"/>
  <c r="P667" i="16"/>
  <c r="O667" i="16"/>
  <c r="Q663" i="16"/>
  <c r="P663" i="16"/>
  <c r="O663" i="16"/>
  <c r="Q662" i="16"/>
  <c r="P662" i="16"/>
  <c r="O662" i="16"/>
  <c r="Q660" i="16"/>
  <c r="P660" i="16"/>
  <c r="O660" i="16"/>
  <c r="Q659" i="16"/>
  <c r="P659" i="16"/>
  <c r="O659" i="16"/>
  <c r="Q658" i="16"/>
  <c r="P658" i="16"/>
  <c r="O658" i="16"/>
  <c r="Q657" i="16"/>
  <c r="P657" i="16"/>
  <c r="O657" i="16"/>
  <c r="Q652" i="16"/>
  <c r="P652" i="16"/>
  <c r="O652" i="16"/>
  <c r="Q651" i="16"/>
  <c r="P651" i="16"/>
  <c r="O651" i="16"/>
  <c r="Q650" i="16"/>
  <c r="P650" i="16"/>
  <c r="O650" i="16"/>
  <c r="Q649" i="16"/>
  <c r="P649" i="16"/>
  <c r="O649" i="16"/>
  <c r="Q648" i="16"/>
  <c r="P648" i="16"/>
  <c r="O648" i="16"/>
  <c r="Q647" i="16"/>
  <c r="P647" i="16"/>
  <c r="O647" i="16"/>
  <c r="Q646" i="16"/>
  <c r="P646" i="16"/>
  <c r="O646" i="16"/>
  <c r="Q645" i="16"/>
  <c r="P645" i="16"/>
  <c r="O645" i="16"/>
  <c r="Q644" i="16"/>
  <c r="P644" i="16"/>
  <c r="O644" i="16"/>
  <c r="Q643" i="16"/>
  <c r="P643" i="16"/>
  <c r="O643" i="16"/>
  <c r="Q642" i="16"/>
  <c r="P642" i="16"/>
  <c r="O642" i="16"/>
  <c r="Q641" i="16"/>
  <c r="P641" i="16"/>
  <c r="O641" i="16"/>
  <c r="Q640" i="16"/>
  <c r="P640" i="16"/>
  <c r="O640" i="16"/>
  <c r="Q639" i="16"/>
  <c r="P639" i="16"/>
  <c r="O639" i="16"/>
  <c r="Q638" i="16"/>
  <c r="P638" i="16"/>
  <c r="O638" i="16"/>
  <c r="Q634" i="16"/>
  <c r="P634" i="16"/>
  <c r="O634" i="16"/>
  <c r="Q633" i="16"/>
  <c r="P633" i="16"/>
  <c r="O633" i="16"/>
  <c r="Q632" i="16"/>
  <c r="P632" i="16"/>
  <c r="O632" i="16"/>
  <c r="Q631" i="16"/>
  <c r="P631" i="16"/>
  <c r="O631" i="16"/>
  <c r="Q630" i="16"/>
  <c r="P630" i="16"/>
  <c r="O630" i="16"/>
  <c r="Q626" i="16"/>
  <c r="P626" i="16"/>
  <c r="O626" i="16"/>
  <c r="Q625" i="16"/>
  <c r="P625" i="16"/>
  <c r="O625" i="16"/>
  <c r="Q624" i="16"/>
  <c r="P624" i="16"/>
  <c r="O624" i="16"/>
  <c r="Q623" i="16"/>
  <c r="P623" i="16"/>
  <c r="O623" i="16"/>
  <c r="Q622" i="16"/>
  <c r="P622" i="16"/>
  <c r="O622" i="16"/>
  <c r="Q621" i="16"/>
  <c r="P621" i="16"/>
  <c r="O621" i="16"/>
  <c r="Q620" i="16"/>
  <c r="P620" i="16"/>
  <c r="O620" i="16"/>
  <c r="Q619" i="16"/>
  <c r="P619" i="16"/>
  <c r="O619" i="16"/>
  <c r="Q618" i="16"/>
  <c r="P618" i="16"/>
  <c r="O618" i="16"/>
  <c r="Q614" i="16"/>
  <c r="P614" i="16"/>
  <c r="O614" i="16"/>
  <c r="Q613" i="16"/>
  <c r="P613" i="16"/>
  <c r="O613" i="16"/>
  <c r="Q612" i="16"/>
  <c r="P612" i="16"/>
  <c r="O612" i="16"/>
  <c r="Q611" i="16"/>
  <c r="P611" i="16"/>
  <c r="O611" i="16"/>
  <c r="Q610" i="16"/>
  <c r="P610" i="16"/>
  <c r="O610" i="16"/>
  <c r="Q609" i="16"/>
  <c r="P609" i="16"/>
  <c r="O609" i="16"/>
  <c r="Q605" i="16"/>
  <c r="P605" i="16"/>
  <c r="O605" i="16"/>
  <c r="Q604" i="16"/>
  <c r="P604" i="16"/>
  <c r="O604" i="16"/>
  <c r="Q603" i="16"/>
  <c r="P603" i="16"/>
  <c r="O603" i="16"/>
  <c r="Q602" i="16"/>
  <c r="P602" i="16"/>
  <c r="O602" i="16"/>
  <c r="Q601" i="16"/>
  <c r="P601" i="16"/>
  <c r="O601" i="16"/>
  <c r="Q600" i="16"/>
  <c r="P600" i="16"/>
  <c r="O600" i="16"/>
  <c r="Q599" i="16"/>
  <c r="P599" i="16"/>
  <c r="O599" i="16"/>
  <c r="Q598" i="16"/>
  <c r="P598" i="16"/>
  <c r="O598" i="16"/>
  <c r="Q594" i="16"/>
  <c r="P594" i="16"/>
  <c r="O594" i="16"/>
  <c r="Q593" i="16"/>
  <c r="P593" i="16"/>
  <c r="O593" i="16"/>
  <c r="Q592" i="16"/>
  <c r="P592" i="16"/>
  <c r="O592" i="16"/>
  <c r="Q591" i="16"/>
  <c r="P591" i="16"/>
  <c r="O591" i="16"/>
  <c r="Q590" i="16"/>
  <c r="P590" i="16"/>
  <c r="O590" i="16"/>
  <c r="Q589" i="16"/>
  <c r="P589" i="16"/>
  <c r="O589" i="16"/>
  <c r="Q588" i="16"/>
  <c r="P588" i="16"/>
  <c r="O588" i="16"/>
  <c r="Q584" i="16"/>
  <c r="P584" i="16"/>
  <c r="O584" i="16"/>
  <c r="Q583" i="16"/>
  <c r="P583" i="16"/>
  <c r="O583" i="16"/>
  <c r="Q582" i="16"/>
  <c r="P582" i="16"/>
  <c r="O582" i="16"/>
  <c r="Q581" i="16"/>
  <c r="P581" i="16"/>
  <c r="O581" i="16"/>
  <c r="Q580" i="16"/>
  <c r="P580" i="16"/>
  <c r="O580" i="16"/>
  <c r="Q579" i="16"/>
  <c r="P579" i="16"/>
  <c r="O579" i="16"/>
  <c r="Q577" i="16"/>
  <c r="P577" i="16"/>
  <c r="O577" i="16"/>
  <c r="Q576" i="16"/>
  <c r="P576" i="16"/>
  <c r="O576" i="16"/>
  <c r="Q575" i="16"/>
  <c r="P575" i="16"/>
  <c r="O575" i="16"/>
  <c r="Q571" i="16"/>
  <c r="P571" i="16"/>
  <c r="O571" i="16"/>
  <c r="Q570" i="16"/>
  <c r="P570" i="16"/>
  <c r="O570" i="16"/>
  <c r="Q569" i="16"/>
  <c r="P569" i="16"/>
  <c r="O569" i="16"/>
  <c r="Q568" i="16"/>
  <c r="P568" i="16"/>
  <c r="O568" i="16"/>
  <c r="Q567" i="16"/>
  <c r="P567" i="16"/>
  <c r="O567" i="16"/>
  <c r="Q566" i="16"/>
  <c r="P566" i="16"/>
  <c r="O566" i="16"/>
  <c r="Q565" i="16"/>
  <c r="P565" i="16"/>
  <c r="O565" i="16"/>
  <c r="Q564" i="16"/>
  <c r="P564" i="16"/>
  <c r="O564" i="16"/>
  <c r="Q563" i="16"/>
  <c r="P563" i="16"/>
  <c r="O563" i="16"/>
  <c r="Q559" i="16"/>
  <c r="P559" i="16"/>
  <c r="O559" i="16"/>
  <c r="Q558" i="16"/>
  <c r="P558" i="16"/>
  <c r="O558" i="16"/>
  <c r="Q557" i="16"/>
  <c r="P557" i="16"/>
  <c r="O557" i="16"/>
  <c r="Q556" i="16"/>
  <c r="P556" i="16"/>
  <c r="O556" i="16"/>
  <c r="Q555" i="16"/>
  <c r="P555" i="16"/>
  <c r="O555" i="16"/>
  <c r="Q554" i="16"/>
  <c r="P554" i="16"/>
  <c r="O554" i="16"/>
  <c r="Q553" i="16"/>
  <c r="P553" i="16"/>
  <c r="O553" i="16"/>
  <c r="Q552" i="16"/>
  <c r="P552" i="16"/>
  <c r="O552" i="16"/>
  <c r="Q551" i="16"/>
  <c r="P551" i="16"/>
  <c r="O551" i="16"/>
  <c r="Q550" i="16"/>
  <c r="P550" i="16"/>
  <c r="O550" i="16"/>
  <c r="Q549" i="16"/>
  <c r="P549" i="16"/>
  <c r="O549" i="16"/>
  <c r="Q548" i="16"/>
  <c r="P548" i="16"/>
  <c r="O548" i="16"/>
  <c r="Q547" i="16"/>
  <c r="P547" i="16"/>
  <c r="O547" i="16"/>
  <c r="Q546" i="16"/>
  <c r="P546" i="16"/>
  <c r="O546" i="16"/>
  <c r="Q545" i="16"/>
  <c r="P545" i="16"/>
  <c r="O545" i="16"/>
  <c r="Q541" i="16"/>
  <c r="P541" i="16"/>
  <c r="O541" i="16"/>
  <c r="Q540" i="16"/>
  <c r="P540" i="16"/>
  <c r="O540" i="16"/>
  <c r="Q539" i="16"/>
  <c r="P539" i="16"/>
  <c r="O539" i="16"/>
  <c r="Q538" i="16"/>
  <c r="P538" i="16"/>
  <c r="O538" i="16"/>
  <c r="Q537" i="16"/>
  <c r="P537" i="16"/>
  <c r="O537" i="16"/>
  <c r="Q536" i="16"/>
  <c r="P536" i="16"/>
  <c r="O536" i="16"/>
  <c r="Q535" i="16"/>
  <c r="P535" i="16"/>
  <c r="O535" i="16"/>
  <c r="Q534" i="16"/>
  <c r="P534" i="16"/>
  <c r="O534" i="16"/>
  <c r="Q530" i="16"/>
  <c r="P530" i="16"/>
  <c r="O530" i="16"/>
  <c r="Q529" i="16"/>
  <c r="P529" i="16"/>
  <c r="O529" i="16"/>
  <c r="Q528" i="16"/>
  <c r="P528" i="16"/>
  <c r="O528" i="16"/>
  <c r="Q527" i="16"/>
  <c r="P527" i="16"/>
  <c r="O527" i="16"/>
  <c r="Q526" i="16"/>
  <c r="P526" i="16"/>
  <c r="O526" i="16"/>
  <c r="Q525" i="16"/>
  <c r="P525" i="16"/>
  <c r="O525" i="16"/>
  <c r="Q521" i="16"/>
  <c r="P521" i="16"/>
  <c r="O521" i="16"/>
  <c r="Q520" i="16"/>
  <c r="P520" i="16"/>
  <c r="O520" i="16"/>
  <c r="Q519" i="16"/>
  <c r="P519" i="16"/>
  <c r="O519" i="16"/>
  <c r="Q518" i="16"/>
  <c r="P518" i="16"/>
  <c r="O518" i="16"/>
  <c r="Q517" i="16"/>
  <c r="P517" i="16"/>
  <c r="O517" i="16"/>
  <c r="Q516" i="16"/>
  <c r="P516" i="16"/>
  <c r="O516" i="16"/>
  <c r="Q515" i="16"/>
  <c r="P515" i="16"/>
  <c r="O515" i="16"/>
  <c r="Q511" i="16"/>
  <c r="P511" i="16"/>
  <c r="O511" i="16"/>
  <c r="Q510" i="16"/>
  <c r="P510" i="16"/>
  <c r="O510" i="16"/>
  <c r="Q509" i="16"/>
  <c r="P509" i="16"/>
  <c r="O509" i="16"/>
  <c r="Q508" i="16"/>
  <c r="P508" i="16"/>
  <c r="O508" i="16"/>
  <c r="Q507" i="16"/>
  <c r="P507" i="16"/>
  <c r="O507" i="16"/>
  <c r="Q503" i="16"/>
  <c r="P503" i="16"/>
  <c r="O503" i="16"/>
  <c r="Q502" i="16"/>
  <c r="P502" i="16"/>
  <c r="O502" i="16"/>
  <c r="Q501" i="16"/>
  <c r="P501" i="16"/>
  <c r="O501" i="16"/>
  <c r="Q500" i="16"/>
  <c r="P500" i="16"/>
  <c r="O500" i="16"/>
  <c r="Q499" i="16"/>
  <c r="P499" i="16"/>
  <c r="O499" i="16"/>
  <c r="Q498" i="16"/>
  <c r="P498" i="16"/>
  <c r="O498" i="16"/>
  <c r="Q497" i="16"/>
  <c r="P497" i="16"/>
  <c r="O497" i="16"/>
  <c r="Q496" i="16"/>
  <c r="P496" i="16"/>
  <c r="O496" i="16"/>
  <c r="Q494" i="16"/>
  <c r="P494" i="16"/>
  <c r="O494" i="16"/>
  <c r="Q490" i="16"/>
  <c r="P490" i="16"/>
  <c r="O490" i="16"/>
  <c r="Q489" i="16"/>
  <c r="P489" i="16"/>
  <c r="O489" i="16"/>
  <c r="Q488" i="16"/>
  <c r="P488" i="16"/>
  <c r="O488" i="16"/>
  <c r="Q487" i="16"/>
  <c r="P487" i="16"/>
  <c r="O487" i="16"/>
  <c r="Q486" i="16"/>
  <c r="P486" i="16"/>
  <c r="O486" i="16"/>
  <c r="Q482" i="16"/>
  <c r="P482" i="16"/>
  <c r="O482" i="16"/>
  <c r="Q481" i="16"/>
  <c r="P481" i="16"/>
  <c r="O481" i="16"/>
  <c r="Q480" i="16"/>
  <c r="P480" i="16"/>
  <c r="O480" i="16"/>
  <c r="Q479" i="16"/>
  <c r="P479" i="16"/>
  <c r="O479" i="16"/>
  <c r="Q478" i="16"/>
  <c r="P478" i="16"/>
  <c r="O478" i="16"/>
  <c r="Q477" i="16"/>
  <c r="P477" i="16"/>
  <c r="O477" i="16"/>
  <c r="Q473" i="16"/>
  <c r="P473" i="16"/>
  <c r="O473" i="16"/>
  <c r="Q472" i="16"/>
  <c r="P472" i="16"/>
  <c r="O472" i="16"/>
  <c r="Q471" i="16"/>
  <c r="P471" i="16"/>
  <c r="O471" i="16"/>
  <c r="Q470" i="16"/>
  <c r="P470" i="16"/>
  <c r="O470" i="16"/>
  <c r="Q469" i="16"/>
  <c r="P469" i="16"/>
  <c r="O469" i="16"/>
  <c r="Q468" i="16"/>
  <c r="P468" i="16"/>
  <c r="O468" i="16"/>
  <c r="Q464" i="16"/>
  <c r="P464" i="16"/>
  <c r="O464" i="16"/>
  <c r="Q463" i="16"/>
  <c r="P463" i="16"/>
  <c r="O463" i="16"/>
  <c r="Q462" i="16"/>
  <c r="P462" i="16"/>
  <c r="O462" i="16"/>
  <c r="Q461" i="16"/>
  <c r="P461" i="16"/>
  <c r="O461" i="16"/>
  <c r="Q460" i="16"/>
  <c r="P460" i="16"/>
  <c r="O460" i="16"/>
  <c r="Q459" i="16"/>
  <c r="P459" i="16"/>
  <c r="O459" i="16"/>
  <c r="Q458" i="16"/>
  <c r="P458" i="16"/>
  <c r="O458" i="16"/>
  <c r="Q457" i="16"/>
  <c r="P457" i="16"/>
  <c r="O457" i="16"/>
  <c r="Q456" i="16"/>
  <c r="P456" i="16"/>
  <c r="O456" i="16"/>
  <c r="Q455" i="16"/>
  <c r="P455" i="16"/>
  <c r="O455" i="16"/>
  <c r="Q454" i="16"/>
  <c r="P454" i="16"/>
  <c r="O454" i="16"/>
  <c r="Q453" i="16"/>
  <c r="P453" i="16"/>
  <c r="O453" i="16"/>
  <c r="Q452" i="16"/>
  <c r="P452" i="16"/>
  <c r="O452" i="16"/>
  <c r="Q451" i="16"/>
  <c r="P451" i="16"/>
  <c r="O451" i="16"/>
  <c r="Q450" i="16"/>
  <c r="P450" i="16"/>
  <c r="O450" i="16"/>
  <c r="Q446" i="16"/>
  <c r="P446" i="16"/>
  <c r="O446" i="16"/>
  <c r="Q445" i="16"/>
  <c r="P445" i="16"/>
  <c r="O445" i="16"/>
  <c r="Q444" i="16"/>
  <c r="P444" i="16"/>
  <c r="O444" i="16"/>
  <c r="Q443" i="16"/>
  <c r="P443" i="16"/>
  <c r="O443" i="16"/>
  <c r="Q442" i="16"/>
  <c r="P442" i="16"/>
  <c r="O442" i="16"/>
  <c r="Q441" i="16"/>
  <c r="P441" i="16"/>
  <c r="O441" i="16"/>
  <c r="Q440" i="16"/>
  <c r="P440" i="16"/>
  <c r="O440" i="16"/>
  <c r="Q439" i="16"/>
  <c r="P439" i="16"/>
  <c r="O439" i="16"/>
  <c r="Q435" i="16"/>
  <c r="P435" i="16"/>
  <c r="O435" i="16"/>
  <c r="Q434" i="16"/>
  <c r="P434" i="16"/>
  <c r="O434" i="16"/>
  <c r="Q433" i="16"/>
  <c r="P433" i="16"/>
  <c r="O433" i="16"/>
  <c r="Q430" i="16"/>
  <c r="P430" i="16"/>
  <c r="O430" i="16"/>
  <c r="Q429" i="16"/>
  <c r="P429" i="16"/>
  <c r="O429" i="16"/>
  <c r="Q427" i="16"/>
  <c r="P427" i="16"/>
  <c r="O427" i="16"/>
  <c r="Q425" i="16"/>
  <c r="P425" i="16"/>
  <c r="O425" i="16"/>
  <c r="Q423" i="16"/>
  <c r="P423" i="16"/>
  <c r="O423" i="16"/>
  <c r="Q422" i="16"/>
  <c r="P422" i="16"/>
  <c r="O422" i="16"/>
  <c r="Q421" i="16"/>
  <c r="P421" i="16"/>
  <c r="O421" i="16"/>
  <c r="Q417" i="16"/>
  <c r="P417" i="16"/>
  <c r="O417" i="16"/>
  <c r="Q416" i="16"/>
  <c r="P416" i="16"/>
  <c r="O416" i="16"/>
  <c r="Q415" i="16"/>
  <c r="P415" i="16"/>
  <c r="O415" i="16"/>
  <c r="Q414" i="16"/>
  <c r="P414" i="16"/>
  <c r="O414" i="16"/>
  <c r="Q413" i="16"/>
  <c r="P413" i="16"/>
  <c r="O413" i="16"/>
  <c r="Q411" i="16"/>
  <c r="P411" i="16"/>
  <c r="O411" i="16"/>
  <c r="Q409" i="16"/>
  <c r="P409" i="16"/>
  <c r="O409" i="16"/>
  <c r="Q408" i="16"/>
  <c r="P408" i="16"/>
  <c r="O408" i="16"/>
  <c r="Q407" i="16"/>
  <c r="P407" i="16"/>
  <c r="O407" i="16"/>
  <c r="Q406" i="16"/>
  <c r="P406" i="16"/>
  <c r="O406" i="16"/>
  <c r="Q402" i="16"/>
  <c r="P402" i="16"/>
  <c r="O402" i="16"/>
  <c r="Q401" i="16"/>
  <c r="P401" i="16"/>
  <c r="O401" i="16"/>
  <c r="Q400" i="16"/>
  <c r="P400" i="16"/>
  <c r="O400" i="16"/>
  <c r="Q398" i="16"/>
  <c r="P398" i="16"/>
  <c r="O398" i="16"/>
  <c r="Q397" i="16"/>
  <c r="P397" i="16"/>
  <c r="O397" i="16"/>
  <c r="Q396" i="16"/>
  <c r="P396" i="16"/>
  <c r="O396" i="16"/>
  <c r="Q395" i="16"/>
  <c r="P395" i="16"/>
  <c r="O395" i="16"/>
  <c r="Q391" i="16"/>
  <c r="P391" i="16"/>
  <c r="O391" i="16"/>
  <c r="Q390" i="16"/>
  <c r="P390" i="16"/>
  <c r="O390" i="16"/>
  <c r="Q389" i="16"/>
  <c r="P389" i="16"/>
  <c r="O389" i="16"/>
  <c r="Q383" i="16"/>
  <c r="P383" i="16"/>
  <c r="O383" i="16"/>
  <c r="Q382" i="16"/>
  <c r="P382" i="16"/>
  <c r="O382" i="16"/>
  <c r="Q381" i="16"/>
  <c r="P381" i="16"/>
  <c r="O381" i="16"/>
  <c r="Q380" i="16"/>
  <c r="P380" i="16"/>
  <c r="O380" i="16"/>
  <c r="Q376" i="16"/>
  <c r="P376" i="16"/>
  <c r="O376" i="16"/>
  <c r="Q375" i="16"/>
  <c r="P375" i="16"/>
  <c r="O375" i="16"/>
  <c r="Q374" i="16"/>
  <c r="P374" i="16"/>
  <c r="O374" i="16"/>
  <c r="Q372" i="16"/>
  <c r="P372" i="16"/>
  <c r="O372" i="16"/>
  <c r="Q370" i="16"/>
  <c r="P370" i="16"/>
  <c r="O370" i="16"/>
  <c r="Q369" i="16"/>
  <c r="P369" i="16"/>
  <c r="O369" i="16"/>
  <c r="Q368" i="16"/>
  <c r="P368" i="16"/>
  <c r="O368" i="16"/>
  <c r="Q366" i="16"/>
  <c r="P366" i="16"/>
  <c r="O366" i="16"/>
  <c r="Q365" i="16"/>
  <c r="P365" i="16"/>
  <c r="O365" i="16"/>
  <c r="Q364" i="16"/>
  <c r="P364" i="16"/>
  <c r="O364" i="16"/>
  <c r="Q363" i="16"/>
  <c r="P363" i="16"/>
  <c r="O363" i="16"/>
  <c r="Q362" i="16"/>
  <c r="P362" i="16"/>
  <c r="O362" i="16"/>
  <c r="Q361" i="16"/>
  <c r="P361" i="16"/>
  <c r="O361" i="16"/>
  <c r="Q357" i="16"/>
  <c r="P357" i="16"/>
  <c r="O357" i="16"/>
  <c r="Q356" i="16"/>
  <c r="P356" i="16"/>
  <c r="O356" i="16"/>
  <c r="Q355" i="16"/>
  <c r="P355" i="16"/>
  <c r="O355" i="16"/>
  <c r="Q351" i="16"/>
  <c r="P351" i="16"/>
  <c r="O351" i="16"/>
  <c r="Q350" i="16"/>
  <c r="P350" i="16"/>
  <c r="O350" i="16"/>
  <c r="Q348" i="16"/>
  <c r="P348" i="16"/>
  <c r="O348" i="16"/>
  <c r="Q346" i="16"/>
  <c r="P346" i="16"/>
  <c r="O346" i="16"/>
  <c r="Q345" i="16"/>
  <c r="P345" i="16"/>
  <c r="O345" i="16"/>
  <c r="Q341" i="16"/>
  <c r="P341" i="16"/>
  <c r="O341" i="16"/>
  <c r="Q338" i="16"/>
  <c r="P338" i="16"/>
  <c r="O338" i="16"/>
  <c r="Q337" i="16"/>
  <c r="P337" i="16"/>
  <c r="O337" i="16"/>
  <c r="Q336" i="16"/>
  <c r="P336" i="16"/>
  <c r="O336" i="16"/>
  <c r="Q335" i="16"/>
  <c r="P335" i="16"/>
  <c r="O335" i="16"/>
  <c r="Q334" i="16"/>
  <c r="P334" i="16"/>
  <c r="O334" i="16"/>
  <c r="Q330" i="16"/>
  <c r="P330" i="16"/>
  <c r="O330" i="16"/>
  <c r="Q329" i="16"/>
  <c r="P329" i="16"/>
  <c r="O329" i="16"/>
  <c r="Q326" i="16"/>
  <c r="P326" i="16"/>
  <c r="O326" i="16"/>
  <c r="Q325" i="16"/>
  <c r="P325" i="16"/>
  <c r="O325" i="16"/>
  <c r="Q324" i="16"/>
  <c r="P324" i="16"/>
  <c r="O324" i="16"/>
  <c r="Q323" i="16"/>
  <c r="P323" i="16"/>
  <c r="O323" i="16"/>
  <c r="Q322" i="16"/>
  <c r="P322" i="16"/>
  <c r="O322" i="16"/>
  <c r="Q320" i="16"/>
  <c r="P320" i="16"/>
  <c r="O320" i="16"/>
  <c r="Q319" i="16"/>
  <c r="P319" i="16"/>
  <c r="O319" i="16"/>
  <c r="Q315" i="16"/>
  <c r="P315" i="16"/>
  <c r="O315" i="16"/>
  <c r="Q314" i="16"/>
  <c r="P314" i="16"/>
  <c r="O314" i="16"/>
  <c r="Q311" i="16"/>
  <c r="P311" i="16"/>
  <c r="O311" i="16"/>
  <c r="Q310" i="16"/>
  <c r="P310" i="16"/>
  <c r="O310" i="16"/>
  <c r="Q309" i="16"/>
  <c r="P309" i="16"/>
  <c r="O309" i="16"/>
  <c r="Q308" i="16"/>
  <c r="P308" i="16"/>
  <c r="O308" i="16"/>
  <c r="Q307" i="16"/>
  <c r="P307" i="16"/>
  <c r="O307" i="16"/>
  <c r="Q303" i="16"/>
  <c r="P303" i="16"/>
  <c r="O303" i="16"/>
  <c r="Q302" i="16"/>
  <c r="P302" i="16"/>
  <c r="O302" i="16"/>
  <c r="Q299" i="16"/>
  <c r="P299" i="16"/>
  <c r="O299" i="16"/>
  <c r="Q298" i="16"/>
  <c r="P298" i="16"/>
  <c r="O298" i="16"/>
  <c r="Q297" i="16"/>
  <c r="P297" i="16"/>
  <c r="O297" i="16"/>
  <c r="Q296" i="16"/>
  <c r="P296" i="16"/>
  <c r="O296" i="16"/>
  <c r="Q295" i="16"/>
  <c r="P295" i="16"/>
  <c r="O295" i="16"/>
  <c r="Q294" i="16"/>
  <c r="P294" i="16"/>
  <c r="O294" i="16"/>
  <c r="Q293" i="16"/>
  <c r="P293" i="16"/>
  <c r="O293" i="16"/>
  <c r="Q292" i="16"/>
  <c r="P292" i="16"/>
  <c r="O292" i="16"/>
  <c r="Q291" i="16"/>
  <c r="P291" i="16"/>
  <c r="O291" i="16"/>
  <c r="Q290" i="16"/>
  <c r="P290" i="16"/>
  <c r="O290" i="16"/>
  <c r="Q286" i="16"/>
  <c r="P286" i="16"/>
  <c r="O286" i="16"/>
  <c r="Q285" i="16"/>
  <c r="P285" i="16"/>
  <c r="O285" i="16"/>
  <c r="Q282" i="16"/>
  <c r="P282" i="16"/>
  <c r="O282" i="16"/>
  <c r="Q281" i="16"/>
  <c r="P281" i="16"/>
  <c r="O281" i="16"/>
  <c r="Q280" i="16"/>
  <c r="P280" i="16"/>
  <c r="O280" i="16"/>
  <c r="Q279" i="16"/>
  <c r="P279" i="16"/>
  <c r="O279" i="16"/>
  <c r="Q278" i="16"/>
  <c r="P278" i="16"/>
  <c r="O278" i="16"/>
  <c r="Q277" i="16"/>
  <c r="P277" i="16"/>
  <c r="O277" i="16"/>
  <c r="Q276" i="16"/>
  <c r="P276" i="16"/>
  <c r="O276" i="16"/>
  <c r="Q275" i="16"/>
  <c r="P275" i="16"/>
  <c r="O275" i="16"/>
  <c r="Q274" i="16"/>
  <c r="P274" i="16"/>
  <c r="O274" i="16"/>
  <c r="Q273" i="16"/>
  <c r="P273" i="16"/>
  <c r="O273" i="16"/>
  <c r="Q272" i="16"/>
  <c r="P272" i="16"/>
  <c r="O272" i="16"/>
  <c r="Q271" i="16"/>
  <c r="P271" i="16"/>
  <c r="O271" i="16"/>
  <c r="Q270" i="16"/>
  <c r="P270" i="16"/>
  <c r="O270" i="16"/>
  <c r="Q269" i="16"/>
  <c r="P269" i="16"/>
  <c r="O269" i="16"/>
  <c r="Q268" i="16"/>
  <c r="P268" i="16"/>
  <c r="O268" i="16"/>
  <c r="Q267" i="16"/>
  <c r="P267" i="16"/>
  <c r="O267" i="16"/>
  <c r="Q266" i="16"/>
  <c r="P266" i="16"/>
  <c r="O266" i="16"/>
  <c r="Q265" i="16"/>
  <c r="P265" i="16"/>
  <c r="O265" i="16"/>
  <c r="Q264" i="16"/>
  <c r="P264" i="16"/>
  <c r="O264" i="16"/>
  <c r="Q260" i="16"/>
  <c r="P260" i="16"/>
  <c r="O260" i="16"/>
  <c r="Q259" i="16"/>
  <c r="P259" i="16"/>
  <c r="O259" i="16"/>
  <c r="Q256" i="16"/>
  <c r="P256" i="16"/>
  <c r="O256" i="16"/>
  <c r="Q255" i="16"/>
  <c r="P255" i="16"/>
  <c r="O255" i="16"/>
  <c r="Q254" i="16"/>
  <c r="P254" i="16"/>
  <c r="O254" i="16"/>
  <c r="Q253" i="16"/>
  <c r="P253" i="16"/>
  <c r="O253" i="16"/>
  <c r="Q252" i="16"/>
  <c r="P252" i="16"/>
  <c r="O252" i="16"/>
  <c r="Q251" i="16"/>
  <c r="P251" i="16"/>
  <c r="O251" i="16"/>
  <c r="Q250" i="16"/>
  <c r="P250" i="16"/>
  <c r="O250" i="16"/>
  <c r="Q249" i="16"/>
  <c r="P249" i="16"/>
  <c r="O249" i="16"/>
  <c r="Q245" i="16"/>
  <c r="P245" i="16"/>
  <c r="O245" i="16"/>
  <c r="Q244" i="16"/>
  <c r="P244" i="16"/>
  <c r="O244" i="16"/>
  <c r="Q241" i="16"/>
  <c r="P241" i="16"/>
  <c r="O241" i="16"/>
  <c r="Q240" i="16"/>
  <c r="P240" i="16"/>
  <c r="O240" i="16"/>
  <c r="Q239" i="16"/>
  <c r="P239" i="16"/>
  <c r="O239" i="16"/>
  <c r="Q238" i="16"/>
  <c r="P238" i="16"/>
  <c r="O238" i="16"/>
  <c r="Q237" i="16"/>
  <c r="P237" i="16"/>
  <c r="O237" i="16"/>
  <c r="Q233" i="16"/>
  <c r="P233" i="16"/>
  <c r="O233" i="16"/>
  <c r="Q231" i="16"/>
  <c r="P231" i="16"/>
  <c r="O231" i="16"/>
  <c r="Q225" i="16"/>
  <c r="P225" i="16"/>
  <c r="O225" i="16"/>
  <c r="Q224" i="16"/>
  <c r="P224" i="16"/>
  <c r="O224" i="16"/>
  <c r="Q220" i="16"/>
  <c r="P220" i="16"/>
  <c r="O220" i="16"/>
  <c r="Q216" i="16"/>
  <c r="P216" i="16"/>
  <c r="O216" i="16"/>
  <c r="Q215" i="16"/>
  <c r="P215" i="16"/>
  <c r="O215" i="16"/>
  <c r="Q212" i="16"/>
  <c r="P212" i="16"/>
  <c r="O212" i="16"/>
  <c r="Q211" i="16"/>
  <c r="P211" i="16"/>
  <c r="O211" i="16"/>
  <c r="Q210" i="16"/>
  <c r="P210" i="16"/>
  <c r="O210" i="16"/>
  <c r="Q206" i="16"/>
  <c r="P206" i="16"/>
  <c r="O206" i="16"/>
  <c r="Q205" i="16"/>
  <c r="P205" i="16"/>
  <c r="O205" i="16"/>
  <c r="Q202" i="16"/>
  <c r="P202" i="16"/>
  <c r="O202" i="16"/>
  <c r="Q201" i="16"/>
  <c r="P201" i="16"/>
  <c r="O201" i="16"/>
  <c r="Q200" i="16"/>
  <c r="P200" i="16"/>
  <c r="O200" i="16"/>
  <c r="Q199" i="16"/>
  <c r="P199" i="16"/>
  <c r="O199" i="16"/>
  <c r="Q198" i="16"/>
  <c r="P198" i="16"/>
  <c r="O198" i="16"/>
  <c r="Q194" i="16"/>
  <c r="P194" i="16"/>
  <c r="O194" i="16"/>
  <c r="Q193" i="16"/>
  <c r="P193" i="16"/>
  <c r="O193" i="16"/>
  <c r="Q190" i="16"/>
  <c r="P190" i="16"/>
  <c r="O190" i="16"/>
  <c r="Q189" i="16"/>
  <c r="P189" i="16"/>
  <c r="O189" i="16"/>
  <c r="Q188" i="16"/>
  <c r="P188" i="16"/>
  <c r="O188" i="16"/>
  <c r="Q187" i="16"/>
  <c r="P187" i="16"/>
  <c r="O187" i="16"/>
  <c r="Q186" i="16"/>
  <c r="P186" i="16"/>
  <c r="O186" i="16"/>
  <c r="Q185" i="16"/>
  <c r="P185" i="16"/>
  <c r="O185" i="16"/>
  <c r="Q184" i="16"/>
  <c r="P184" i="16"/>
  <c r="O184" i="16"/>
  <c r="Q183" i="16"/>
  <c r="P183" i="16"/>
  <c r="O183" i="16"/>
  <c r="Q182" i="16"/>
  <c r="P182" i="16"/>
  <c r="O182" i="16"/>
  <c r="Q178" i="16"/>
  <c r="P178" i="16"/>
  <c r="O178" i="16"/>
  <c r="Q177" i="16"/>
  <c r="P177" i="16"/>
  <c r="O177" i="16"/>
  <c r="Q174" i="16"/>
  <c r="P174" i="16"/>
  <c r="O174" i="16"/>
  <c r="Q173" i="16"/>
  <c r="P173" i="16"/>
  <c r="O173" i="16"/>
  <c r="Q172" i="16"/>
  <c r="P172" i="16"/>
  <c r="O172" i="16"/>
  <c r="Q171" i="16"/>
  <c r="P171" i="16"/>
  <c r="O171" i="16"/>
  <c r="Q170" i="16"/>
  <c r="P170" i="16"/>
  <c r="O170" i="16"/>
  <c r="Q165" i="16"/>
  <c r="P165" i="16"/>
  <c r="O165" i="16"/>
  <c r="Q162" i="16"/>
  <c r="P162" i="16"/>
  <c r="O162" i="16"/>
  <c r="Q161" i="16"/>
  <c r="P161" i="16"/>
  <c r="O161" i="16"/>
  <c r="Q158" i="16"/>
  <c r="P158" i="16"/>
  <c r="O158" i="16"/>
  <c r="Q157" i="16"/>
  <c r="P157" i="16"/>
  <c r="O157" i="16"/>
  <c r="Q156" i="16"/>
  <c r="P156" i="16"/>
  <c r="O156" i="16"/>
  <c r="Q155" i="16"/>
  <c r="P155" i="16"/>
  <c r="O155" i="16"/>
  <c r="Q154" i="16"/>
  <c r="P154" i="16"/>
  <c r="O154" i="16"/>
  <c r="Q153" i="16"/>
  <c r="P153" i="16"/>
  <c r="O153" i="16"/>
  <c r="Q152" i="16"/>
  <c r="P152" i="16"/>
  <c r="O152" i="16"/>
  <c r="Q151" i="16"/>
  <c r="P151" i="16"/>
  <c r="O151" i="16"/>
  <c r="Q150" i="16"/>
  <c r="P150" i="16"/>
  <c r="O150" i="16"/>
  <c r="Q149" i="16"/>
  <c r="P149" i="16"/>
  <c r="O149" i="16"/>
  <c r="Q148" i="16"/>
  <c r="P148" i="16"/>
  <c r="O148" i="16"/>
  <c r="Q147" i="16"/>
  <c r="P147" i="16"/>
  <c r="O147" i="16"/>
  <c r="Q146" i="16"/>
  <c r="P146" i="16"/>
  <c r="O146" i="16"/>
  <c r="Q145" i="16"/>
  <c r="P145" i="16"/>
  <c r="O145" i="16"/>
  <c r="Q144" i="16"/>
  <c r="P144" i="16"/>
  <c r="O144" i="16"/>
  <c r="Q143" i="16"/>
  <c r="P143" i="16"/>
  <c r="O143" i="16"/>
  <c r="Q142" i="16"/>
  <c r="P142" i="16"/>
  <c r="O142" i="16"/>
  <c r="Q141" i="16"/>
  <c r="P141" i="16"/>
  <c r="O141" i="16"/>
  <c r="Q140" i="16"/>
  <c r="P140" i="16"/>
  <c r="O140" i="16"/>
  <c r="Q139" i="16"/>
  <c r="P139" i="16"/>
  <c r="O139" i="16"/>
  <c r="Q135" i="16"/>
  <c r="P135" i="16"/>
  <c r="O135" i="16"/>
  <c r="Q134" i="16"/>
  <c r="P134" i="16"/>
  <c r="O134" i="16"/>
  <c r="Q132" i="16"/>
  <c r="P132" i="16"/>
  <c r="O132" i="16"/>
  <c r="Q130" i="16"/>
  <c r="P130" i="16"/>
  <c r="O130" i="16"/>
  <c r="Q129" i="16"/>
  <c r="P129" i="16"/>
  <c r="O129" i="16"/>
  <c r="Q128" i="16"/>
  <c r="P128" i="16"/>
  <c r="O128" i="16"/>
  <c r="Q127" i="16"/>
  <c r="P127" i="16"/>
  <c r="O127" i="16"/>
  <c r="Q126" i="16"/>
  <c r="P126" i="16"/>
  <c r="O126" i="16"/>
  <c r="Q125" i="16"/>
  <c r="P125" i="16"/>
  <c r="O125" i="16"/>
  <c r="Q124" i="16"/>
  <c r="P124" i="16"/>
  <c r="O124" i="16"/>
  <c r="Q123" i="16"/>
  <c r="P123" i="16"/>
  <c r="O123" i="16"/>
  <c r="Q122" i="16"/>
  <c r="P122" i="16"/>
  <c r="O122" i="16"/>
  <c r="Q118" i="16"/>
  <c r="P118" i="16"/>
  <c r="O118" i="16"/>
  <c r="Q117" i="16"/>
  <c r="P117" i="16"/>
  <c r="O117" i="16"/>
  <c r="Q116" i="16"/>
  <c r="P116" i="16"/>
  <c r="O116" i="16"/>
  <c r="Q115" i="16"/>
  <c r="P115" i="16"/>
  <c r="O115" i="16"/>
  <c r="Q114" i="16"/>
  <c r="P114" i="16"/>
  <c r="O114" i="16"/>
  <c r="Q113" i="16"/>
  <c r="P113" i="16"/>
  <c r="O113" i="16"/>
  <c r="Q112" i="16"/>
  <c r="P112" i="16"/>
  <c r="O112" i="16"/>
  <c r="Q111" i="16"/>
  <c r="P111" i="16"/>
  <c r="O111" i="16"/>
  <c r="Q108" i="16"/>
  <c r="P108" i="16"/>
  <c r="O108" i="16"/>
  <c r="Q107" i="16"/>
  <c r="P107" i="16"/>
  <c r="O107" i="16"/>
  <c r="Q106" i="16"/>
  <c r="P106" i="16"/>
  <c r="O106" i="16"/>
  <c r="Q105" i="16"/>
  <c r="P105" i="16"/>
  <c r="O105" i="16"/>
  <c r="Q104" i="16"/>
  <c r="P104" i="16"/>
  <c r="O104" i="16"/>
  <c r="Q103" i="16"/>
  <c r="P103" i="16"/>
  <c r="O103" i="16"/>
  <c r="Q102" i="16"/>
  <c r="P102" i="16"/>
  <c r="O102" i="16"/>
  <c r="Q101" i="16"/>
  <c r="P101" i="16"/>
  <c r="O101" i="16"/>
  <c r="Q100" i="16"/>
  <c r="P100" i="16"/>
  <c r="O100" i="16"/>
  <c r="Q99" i="16"/>
  <c r="P99" i="16"/>
  <c r="O99" i="16"/>
  <c r="Q98" i="16"/>
  <c r="P98" i="16"/>
  <c r="O98" i="16"/>
  <c r="Q97" i="16"/>
  <c r="P97" i="16"/>
  <c r="O97" i="16"/>
  <c r="Q96" i="16"/>
  <c r="P96" i="16"/>
  <c r="O96" i="16"/>
  <c r="Q95" i="16"/>
  <c r="P95" i="16"/>
  <c r="O95" i="16"/>
  <c r="Q94" i="16"/>
  <c r="P94" i="16"/>
  <c r="O94" i="16"/>
  <c r="Q86" i="16"/>
  <c r="P86" i="16"/>
  <c r="O86" i="16"/>
  <c r="Q85" i="16"/>
  <c r="P85" i="16"/>
  <c r="O85" i="16"/>
  <c r="Q84" i="16"/>
  <c r="P84" i="16"/>
  <c r="O84" i="16"/>
  <c r="Q83" i="16"/>
  <c r="P83" i="16"/>
  <c r="O83" i="16"/>
  <c r="Q82" i="16"/>
  <c r="P82" i="16"/>
  <c r="O82" i="16"/>
  <c r="Q81" i="16"/>
  <c r="P81" i="16"/>
  <c r="O81" i="16"/>
  <c r="Q80" i="16"/>
  <c r="P80" i="16"/>
  <c r="O80" i="16"/>
  <c r="Q79" i="16"/>
  <c r="P79" i="16"/>
  <c r="O79" i="16"/>
  <c r="Q78" i="16"/>
  <c r="P78" i="16"/>
  <c r="O78" i="16"/>
  <c r="Q77" i="16"/>
  <c r="P77" i="16"/>
  <c r="O77" i="16"/>
  <c r="Q76" i="16"/>
  <c r="P76" i="16"/>
  <c r="O76" i="16"/>
  <c r="Q72" i="16"/>
  <c r="P72" i="16"/>
  <c r="O72" i="16"/>
  <c r="Q71" i="16"/>
  <c r="P71" i="16"/>
  <c r="O71" i="16"/>
  <c r="Q69" i="16"/>
  <c r="P69" i="16"/>
  <c r="O69" i="16"/>
  <c r="Q68" i="16"/>
  <c r="P68" i="16"/>
  <c r="O68" i="16"/>
  <c r="Q67" i="16"/>
  <c r="P67" i="16"/>
  <c r="O67" i="16"/>
  <c r="Q66" i="16"/>
  <c r="P66" i="16"/>
  <c r="O66" i="16"/>
  <c r="Q65" i="16"/>
  <c r="P65" i="16"/>
  <c r="O65" i="16"/>
  <c r="Q64" i="16"/>
  <c r="P64" i="16"/>
  <c r="O64" i="16"/>
  <c r="Q62" i="16"/>
  <c r="P62" i="16"/>
  <c r="O62" i="16"/>
  <c r="Q58" i="16"/>
  <c r="P58" i="16"/>
  <c r="O58" i="16"/>
  <c r="Q57" i="16"/>
  <c r="P57" i="16"/>
  <c r="O57" i="16"/>
  <c r="Q55" i="16"/>
  <c r="P55" i="16"/>
  <c r="O55" i="16"/>
  <c r="Q54" i="16"/>
  <c r="P54" i="16"/>
  <c r="O54" i="16"/>
  <c r="Q53" i="16"/>
  <c r="P53" i="16"/>
  <c r="O53" i="16"/>
  <c r="Q52" i="16"/>
  <c r="P52" i="16"/>
  <c r="O52" i="16"/>
  <c r="Q51" i="16"/>
  <c r="P51" i="16"/>
  <c r="O51" i="16"/>
  <c r="Q50" i="16"/>
  <c r="P50" i="16"/>
  <c r="O50" i="16"/>
  <c r="Q48" i="16"/>
  <c r="P48" i="16"/>
  <c r="O48" i="16"/>
  <c r="Q47" i="16"/>
  <c r="P47" i="16"/>
  <c r="O47" i="16"/>
  <c r="Q46" i="16"/>
  <c r="P46" i="16"/>
  <c r="O46" i="16"/>
  <c r="Q42" i="16"/>
  <c r="P42" i="16"/>
  <c r="O42" i="16"/>
  <c r="Q40" i="16"/>
  <c r="P40" i="16"/>
  <c r="O40" i="16"/>
  <c r="Q39" i="16"/>
  <c r="P39" i="16"/>
  <c r="O39" i="16"/>
  <c r="Q38" i="16"/>
  <c r="P38" i="16"/>
  <c r="O38" i="16"/>
  <c r="Q37" i="16"/>
  <c r="P37" i="16"/>
  <c r="O37" i="16"/>
  <c r="Q36" i="16"/>
  <c r="P36" i="16"/>
  <c r="O36" i="16"/>
  <c r="Q32" i="16"/>
  <c r="P32" i="16"/>
  <c r="O32" i="16"/>
  <c r="Q29" i="16"/>
  <c r="P29" i="16"/>
  <c r="O29" i="16"/>
  <c r="Q25" i="16"/>
  <c r="P25" i="16"/>
  <c r="O25" i="16"/>
  <c r="Q24" i="16"/>
  <c r="P24" i="16"/>
  <c r="O24" i="16"/>
  <c r="Q23" i="16"/>
  <c r="P23" i="16"/>
  <c r="O23" i="16"/>
  <c r="Q22" i="16"/>
  <c r="P22" i="16"/>
  <c r="O22" i="16"/>
  <c r="Q21" i="16"/>
  <c r="P21" i="16"/>
  <c r="O21" i="16"/>
  <c r="Q20" i="16"/>
  <c r="P20" i="16"/>
  <c r="O20" i="16"/>
  <c r="Q19" i="16"/>
  <c r="P19" i="16"/>
  <c r="O19" i="16"/>
  <c r="Q18" i="16"/>
  <c r="P18" i="16"/>
  <c r="O18" i="16"/>
  <c r="Q17" i="16"/>
  <c r="P17" i="16"/>
  <c r="O17" i="16"/>
  <c r="Q16" i="16"/>
  <c r="P16" i="16"/>
  <c r="O16" i="16"/>
  <c r="Q15" i="16"/>
  <c r="P15" i="16"/>
  <c r="O15" i="16"/>
  <c r="Q14" i="16"/>
  <c r="P14" i="16"/>
  <c r="O14" i="16"/>
  <c r="Q13" i="16"/>
  <c r="P13" i="16"/>
  <c r="O13" i="16"/>
  <c r="Q12" i="16"/>
  <c r="P12" i="16"/>
  <c r="O12" i="16"/>
  <c r="Q8" i="16"/>
  <c r="P8" i="16"/>
  <c r="O8" i="16"/>
  <c r="N37" i="17" l="1"/>
  <c r="J37" i="17"/>
  <c r="J38" i="17" s="1"/>
  <c r="N35" i="17"/>
  <c r="N36" i="17" s="1"/>
  <c r="J35" i="17"/>
  <c r="J36" i="17" s="1"/>
  <c r="K34" i="17"/>
  <c r="K33" i="17"/>
  <c r="K39" i="17" s="1"/>
  <c r="I33" i="17"/>
  <c r="I35" i="17" s="1"/>
  <c r="H33" i="17"/>
  <c r="H35" i="17" s="1"/>
  <c r="G33" i="17"/>
  <c r="F33" i="17"/>
  <c r="F35" i="17" s="1"/>
  <c r="E33" i="17"/>
  <c r="E35" i="17" s="1"/>
  <c r="M32" i="17"/>
  <c r="M31" i="17"/>
  <c r="L31" i="17"/>
  <c r="L39" i="17" s="1"/>
  <c r="M30" i="17"/>
  <c r="L30" i="17"/>
  <c r="N29" i="17"/>
  <c r="M29" i="17"/>
  <c r="L29" i="17"/>
  <c r="K29" i="17"/>
  <c r="J29" i="17"/>
  <c r="I29" i="17"/>
  <c r="H29" i="17"/>
  <c r="G29" i="17"/>
  <c r="F29" i="17"/>
  <c r="E29" i="17"/>
  <c r="D29" i="17"/>
  <c r="F18" i="17"/>
  <c r="F17" i="17"/>
  <c r="F16" i="17"/>
  <c r="G16" i="17" s="1"/>
  <c r="F15" i="17"/>
  <c r="G15" i="17" s="1"/>
  <c r="F14" i="17"/>
  <c r="G14" i="17" s="1"/>
  <c r="F13" i="17"/>
  <c r="G13" i="17" s="1"/>
  <c r="F12" i="17"/>
  <c r="G12" i="17" s="1"/>
  <c r="C31" i="17" l="1"/>
  <c r="L32" i="17" s="1"/>
  <c r="C32" i="17" s="1"/>
  <c r="N39" i="17"/>
  <c r="E36" i="17"/>
  <c r="E39" i="17"/>
  <c r="F39" i="17"/>
  <c r="F36" i="17"/>
  <c r="H36" i="17"/>
  <c r="H39" i="17"/>
  <c r="I39" i="17"/>
  <c r="I36" i="17"/>
  <c r="G35" i="17"/>
  <c r="J39" i="17"/>
  <c r="C37" i="17"/>
  <c r="M39" i="17"/>
  <c r="N38" i="17"/>
  <c r="C38" i="17" s="1"/>
  <c r="F14" i="7"/>
  <c r="E68" i="9"/>
  <c r="F68" i="9"/>
  <c r="G68" i="9"/>
  <c r="H68" i="9"/>
  <c r="I68" i="9"/>
  <c r="J68" i="9"/>
  <c r="K68" i="9"/>
  <c r="L68" i="9"/>
  <c r="M68" i="9"/>
  <c r="N68" i="9"/>
  <c r="O68" i="9"/>
  <c r="P68" i="9"/>
  <c r="F808" i="16"/>
  <c r="F64" i="15" s="1"/>
  <c r="D808" i="16"/>
  <c r="D64" i="15" s="1"/>
  <c r="C808" i="16"/>
  <c r="C64" i="15" s="1"/>
  <c r="E807" i="16"/>
  <c r="G807" i="16" s="1"/>
  <c r="E806" i="16"/>
  <c r="G806" i="16" s="1"/>
  <c r="E805" i="16"/>
  <c r="G805" i="16" s="1"/>
  <c r="E804" i="16"/>
  <c r="G804" i="16" s="1"/>
  <c r="E803" i="16"/>
  <c r="G803" i="16" s="1"/>
  <c r="E802" i="16"/>
  <c r="G802" i="16" s="1"/>
  <c r="E801" i="16"/>
  <c r="G801" i="16" s="1"/>
  <c r="E800" i="16"/>
  <c r="G800" i="16" s="1"/>
  <c r="E799" i="16"/>
  <c r="G799" i="16" s="1"/>
  <c r="E798" i="16"/>
  <c r="G798" i="16" s="1"/>
  <c r="E797" i="16"/>
  <c r="G797" i="16" s="1"/>
  <c r="E796" i="16"/>
  <c r="G796" i="16" s="1"/>
  <c r="E795" i="16"/>
  <c r="G795" i="16" s="1"/>
  <c r="E794" i="16"/>
  <c r="G794" i="16" s="1"/>
  <c r="E793" i="16"/>
  <c r="G793" i="16" s="1"/>
  <c r="E792" i="16"/>
  <c r="G792" i="16" s="1"/>
  <c r="E791" i="16"/>
  <c r="G791" i="16" s="1"/>
  <c r="E790" i="16"/>
  <c r="G790" i="16" s="1"/>
  <c r="E789" i="16"/>
  <c r="G789" i="16" s="1"/>
  <c r="E788" i="16"/>
  <c r="F785" i="16"/>
  <c r="F63" i="15" s="1"/>
  <c r="D785" i="16"/>
  <c r="D63" i="15" s="1"/>
  <c r="C785" i="16"/>
  <c r="C63" i="15" s="1"/>
  <c r="E784" i="16"/>
  <c r="G784" i="16" s="1"/>
  <c r="E783" i="16"/>
  <c r="G783" i="16" s="1"/>
  <c r="F780" i="16"/>
  <c r="F62" i="15" s="1"/>
  <c r="D780" i="16"/>
  <c r="D62" i="15" s="1"/>
  <c r="C780" i="16"/>
  <c r="C62" i="15" s="1"/>
  <c r="E779" i="16"/>
  <c r="G779" i="16" s="1"/>
  <c r="E778" i="16"/>
  <c r="G778" i="16" s="1"/>
  <c r="E776" i="16"/>
  <c r="G776" i="16" s="1"/>
  <c r="E775" i="16"/>
  <c r="G775" i="16" s="1"/>
  <c r="E774" i="16"/>
  <c r="G774" i="16" s="1"/>
  <c r="E773" i="16"/>
  <c r="G773" i="16" s="1"/>
  <c r="E772" i="16"/>
  <c r="G772" i="16" s="1"/>
  <c r="E771" i="16"/>
  <c r="G771" i="16" s="1"/>
  <c r="E770" i="16"/>
  <c r="G770" i="16" s="1"/>
  <c r="E769" i="16"/>
  <c r="F766" i="16"/>
  <c r="F61" i="15" s="1"/>
  <c r="D766" i="16"/>
  <c r="D61" i="15" s="1"/>
  <c r="C766" i="16"/>
  <c r="C61" i="15" s="1"/>
  <c r="E765" i="16"/>
  <c r="G765" i="16" s="1"/>
  <c r="E764" i="16"/>
  <c r="G764" i="16" s="1"/>
  <c r="E762" i="16"/>
  <c r="G762" i="16" s="1"/>
  <c r="E761" i="16"/>
  <c r="G761" i="16" s="1"/>
  <c r="E760" i="16"/>
  <c r="G760" i="16" s="1"/>
  <c r="E759" i="16"/>
  <c r="G759" i="16" s="1"/>
  <c r="E758" i="16"/>
  <c r="G758" i="16" s="1"/>
  <c r="E757" i="16"/>
  <c r="G757" i="16" s="1"/>
  <c r="E756" i="16"/>
  <c r="G756" i="16" s="1"/>
  <c r="E755" i="16"/>
  <c r="G755" i="16" s="1"/>
  <c r="E754" i="16"/>
  <c r="G754" i="16" s="1"/>
  <c r="E753" i="16"/>
  <c r="G753" i="16" s="1"/>
  <c r="E752" i="16"/>
  <c r="G752" i="16" s="1"/>
  <c r="E751" i="16"/>
  <c r="G751" i="16" s="1"/>
  <c r="E750" i="16"/>
  <c r="G750" i="16" s="1"/>
  <c r="E749" i="16"/>
  <c r="G749" i="16" s="1"/>
  <c r="E748" i="16"/>
  <c r="G748" i="16" s="1"/>
  <c r="E747" i="16"/>
  <c r="G747" i="16" s="1"/>
  <c r="E746" i="16"/>
  <c r="G746" i="16" s="1"/>
  <c r="E745" i="16"/>
  <c r="G745" i="16" s="1"/>
  <c r="E744" i="16"/>
  <c r="G744" i="16" s="1"/>
  <c r="E743" i="16"/>
  <c r="G743" i="16" s="1"/>
  <c r="E742" i="16"/>
  <c r="G742" i="16" s="1"/>
  <c r="E741" i="16"/>
  <c r="G741" i="16" s="1"/>
  <c r="E740" i="16"/>
  <c r="G740" i="16" s="1"/>
  <c r="E739" i="16"/>
  <c r="G739" i="16" s="1"/>
  <c r="E738" i="16"/>
  <c r="G738" i="16" s="1"/>
  <c r="E737" i="16"/>
  <c r="G737" i="16" s="1"/>
  <c r="E736" i="16"/>
  <c r="G736" i="16" s="1"/>
  <c r="E735" i="16"/>
  <c r="G735" i="16" s="1"/>
  <c r="E734" i="16"/>
  <c r="F731" i="16"/>
  <c r="F60" i="15" s="1"/>
  <c r="D731" i="16"/>
  <c r="D60" i="15" s="1"/>
  <c r="C731" i="16"/>
  <c r="C60" i="15" s="1"/>
  <c r="E730" i="16"/>
  <c r="G730" i="16" s="1"/>
  <c r="E729" i="16"/>
  <c r="G729" i="16" s="1"/>
  <c r="E727" i="16"/>
  <c r="G727" i="16" s="1"/>
  <c r="E726" i="16"/>
  <c r="G726" i="16" s="1"/>
  <c r="E725" i="16"/>
  <c r="G725" i="16" s="1"/>
  <c r="E724" i="16"/>
  <c r="G724" i="16" s="1"/>
  <c r="E723" i="16"/>
  <c r="G723" i="16" s="1"/>
  <c r="E722" i="16"/>
  <c r="G722" i="16" s="1"/>
  <c r="E721" i="16"/>
  <c r="G721" i="16" s="1"/>
  <c r="E720" i="16"/>
  <c r="G720" i="16" s="1"/>
  <c r="E719" i="16"/>
  <c r="G719" i="16" s="1"/>
  <c r="E718" i="16"/>
  <c r="G718" i="16" s="1"/>
  <c r="E717" i="16"/>
  <c r="G717" i="16" s="1"/>
  <c r="E716" i="16"/>
  <c r="G716" i="16" s="1"/>
  <c r="E715" i="16"/>
  <c r="G715" i="16" s="1"/>
  <c r="E714" i="16"/>
  <c r="G714" i="16" s="1"/>
  <c r="E713" i="16"/>
  <c r="G713" i="16" s="1"/>
  <c r="E712" i="16"/>
  <c r="G712" i="16" s="1"/>
  <c r="E711" i="16"/>
  <c r="G711" i="16" s="1"/>
  <c r="E710" i="16"/>
  <c r="G710" i="16" s="1"/>
  <c r="E709" i="16"/>
  <c r="G709" i="16" s="1"/>
  <c r="E708" i="16"/>
  <c r="G708" i="16" s="1"/>
  <c r="E707" i="16"/>
  <c r="G707" i="16" s="1"/>
  <c r="E706" i="16"/>
  <c r="G706" i="16" s="1"/>
  <c r="F703" i="16"/>
  <c r="F59" i="15" s="1"/>
  <c r="D703" i="16"/>
  <c r="D59" i="15" s="1"/>
  <c r="C703" i="16"/>
  <c r="C59" i="15" s="1"/>
  <c r="E702" i="16"/>
  <c r="G702" i="16" s="1"/>
  <c r="E701" i="16"/>
  <c r="G701" i="16" s="1"/>
  <c r="E699" i="16"/>
  <c r="G699" i="16" s="1"/>
  <c r="E698" i="16"/>
  <c r="G698" i="16" s="1"/>
  <c r="E697" i="16"/>
  <c r="G697" i="16" s="1"/>
  <c r="E696" i="16"/>
  <c r="G696" i="16" s="1"/>
  <c r="E695" i="16"/>
  <c r="G695" i="16" s="1"/>
  <c r="E694" i="16"/>
  <c r="G694" i="16" s="1"/>
  <c r="E693" i="16"/>
  <c r="G693" i="16" s="1"/>
  <c r="E692" i="16"/>
  <c r="G692" i="16" s="1"/>
  <c r="E691" i="16"/>
  <c r="G691" i="16" s="1"/>
  <c r="E690" i="16"/>
  <c r="G690" i="16" s="1"/>
  <c r="E689" i="16"/>
  <c r="G689" i="16" s="1"/>
  <c r="E688" i="16"/>
  <c r="G688" i="16" s="1"/>
  <c r="E687" i="16"/>
  <c r="G687" i="16" s="1"/>
  <c r="E686" i="16"/>
  <c r="G686" i="16" s="1"/>
  <c r="E685" i="16"/>
  <c r="G685" i="16" s="1"/>
  <c r="F682" i="16"/>
  <c r="F58" i="15" s="1"/>
  <c r="D682" i="16"/>
  <c r="D58" i="15" s="1"/>
  <c r="C682" i="16"/>
  <c r="C58" i="15" s="1"/>
  <c r="E681" i="16"/>
  <c r="G681" i="16" s="1"/>
  <c r="E680" i="16"/>
  <c r="G680" i="16" s="1"/>
  <c r="E678" i="16"/>
  <c r="G678" i="16" s="1"/>
  <c r="E677" i="16"/>
  <c r="G677" i="16" s="1"/>
  <c r="E676" i="16"/>
  <c r="G676" i="16" s="1"/>
  <c r="E675" i="16"/>
  <c r="G675" i="16" s="1"/>
  <c r="E674" i="16"/>
  <c r="G674" i="16" s="1"/>
  <c r="E673" i="16"/>
  <c r="G673" i="16" s="1"/>
  <c r="E672" i="16"/>
  <c r="G672" i="16" s="1"/>
  <c r="E671" i="16"/>
  <c r="G671" i="16" s="1"/>
  <c r="E670" i="16"/>
  <c r="G670" i="16" s="1"/>
  <c r="E669" i="16"/>
  <c r="G669" i="16" s="1"/>
  <c r="E668" i="16"/>
  <c r="E667" i="16"/>
  <c r="G667" i="16" s="1"/>
  <c r="F664" i="16"/>
  <c r="F57" i="15" s="1"/>
  <c r="D664" i="16"/>
  <c r="D57" i="15" s="1"/>
  <c r="C664" i="16"/>
  <c r="C57" i="15" s="1"/>
  <c r="E663" i="16"/>
  <c r="G663" i="16" s="1"/>
  <c r="E662" i="16"/>
  <c r="G662" i="16" s="1"/>
  <c r="E660" i="16"/>
  <c r="G660" i="16" s="1"/>
  <c r="E659" i="16"/>
  <c r="G659" i="16" s="1"/>
  <c r="E658" i="16"/>
  <c r="G658" i="16" s="1"/>
  <c r="E657" i="16"/>
  <c r="G776" i="3"/>
  <c r="H685" i="16" s="1"/>
  <c r="E11" i="17" l="1"/>
  <c r="D33" i="17" s="1"/>
  <c r="D106" i="9"/>
  <c r="Q68" i="9"/>
  <c r="G36" i="17"/>
  <c r="G39" i="17"/>
  <c r="E780" i="16"/>
  <c r="E62" i="15" s="1"/>
  <c r="E785" i="16"/>
  <c r="E63" i="15" s="1"/>
  <c r="E731" i="16"/>
  <c r="E60" i="15" s="1"/>
  <c r="E808" i="16"/>
  <c r="E64" i="15" s="1"/>
  <c r="G788" i="16"/>
  <c r="I685" i="16"/>
  <c r="G734" i="16"/>
  <c r="E766" i="16"/>
  <c r="E61" i="15" s="1"/>
  <c r="E682" i="16"/>
  <c r="E58" i="15" s="1"/>
  <c r="G668" i="16"/>
  <c r="G703" i="16"/>
  <c r="G59" i="15" s="1"/>
  <c r="G785" i="16"/>
  <c r="G63" i="15" s="1"/>
  <c r="E664" i="16"/>
  <c r="E57" i="15" s="1"/>
  <c r="G657" i="16"/>
  <c r="G731" i="16"/>
  <c r="G60" i="15" s="1"/>
  <c r="E703" i="16"/>
  <c r="E59" i="15" s="1"/>
  <c r="G769" i="16"/>
  <c r="M1186" i="3"/>
  <c r="L1186" i="3"/>
  <c r="G1186" i="3"/>
  <c r="M1182" i="3"/>
  <c r="L1182" i="3"/>
  <c r="G1182" i="3"/>
  <c r="E19" i="17" l="1"/>
  <c r="F11" i="17"/>
  <c r="F23" i="17" s="1"/>
  <c r="E23" i="17"/>
  <c r="D35" i="17"/>
  <c r="C33" i="17"/>
  <c r="D34" i="17" s="1"/>
  <c r="G808" i="16"/>
  <c r="G64" i="15" s="1"/>
  <c r="G766" i="16"/>
  <c r="G61" i="15" s="1"/>
  <c r="G664" i="16"/>
  <c r="G57" i="15" s="1"/>
  <c r="G780" i="16"/>
  <c r="G62" i="15" s="1"/>
  <c r="G682" i="16"/>
  <c r="G58" i="15" s="1"/>
  <c r="G11" i="17" l="1"/>
  <c r="G23" i="17" s="1"/>
  <c r="H15" i="17"/>
  <c r="G34" i="17"/>
  <c r="H34" i="17"/>
  <c r="F34" i="17"/>
  <c r="I34" i="17"/>
  <c r="E34" i="17"/>
  <c r="C34" i="17" s="1"/>
  <c r="D39" i="17"/>
  <c r="D36" i="17"/>
  <c r="C36" i="17" s="1"/>
  <c r="C35" i="17"/>
  <c r="C39" i="17" s="1"/>
  <c r="H13" i="17"/>
  <c r="H1050" i="16"/>
  <c r="H1046" i="16"/>
  <c r="H1032" i="16"/>
  <c r="H1023" i="16"/>
  <c r="H972" i="16"/>
  <c r="H994" i="16" s="1"/>
  <c r="H11" i="17" l="1"/>
  <c r="H23" i="17" s="1"/>
  <c r="H16" i="17"/>
  <c r="H14" i="17"/>
  <c r="H12" i="17"/>
  <c r="I15" i="7" l="1"/>
  <c r="H15" i="7"/>
  <c r="F5" i="7"/>
  <c r="F6" i="7"/>
  <c r="F7" i="7"/>
  <c r="F8" i="7"/>
  <c r="F9" i="7"/>
  <c r="F10" i="7"/>
  <c r="F11" i="7"/>
  <c r="F12" i="7"/>
  <c r="F13" i="7"/>
  <c r="F15" i="7" l="1"/>
  <c r="G10" i="7" l="1"/>
  <c r="G4" i="7"/>
  <c r="G8" i="7"/>
  <c r="G13" i="7"/>
  <c r="G7" i="7"/>
  <c r="G9" i="7"/>
  <c r="G5" i="7"/>
  <c r="G14" i="7"/>
  <c r="G6" i="7"/>
  <c r="G11" i="7"/>
  <c r="G12" i="7"/>
  <c r="G15" i="7" l="1"/>
  <c r="E18" i="16"/>
  <c r="G18" i="16" s="1"/>
  <c r="E17" i="16"/>
  <c r="G17" i="16" s="1"/>
  <c r="E16" i="16"/>
  <c r="G16" i="16" s="1"/>
  <c r="E19" i="16"/>
  <c r="G19" i="16" s="1"/>
  <c r="H29" i="16" l="1"/>
  <c r="H12" i="16"/>
  <c r="H8" i="16"/>
  <c r="H7" i="16"/>
  <c r="H91" i="15"/>
  <c r="F91" i="15"/>
  <c r="D91" i="15"/>
  <c r="E1056" i="16"/>
  <c r="G1056" i="16" s="1"/>
  <c r="I1056" i="16" s="1"/>
  <c r="H1051" i="16"/>
  <c r="H87" i="15" s="1"/>
  <c r="F1051" i="16"/>
  <c r="F87" i="15" s="1"/>
  <c r="D1051" i="16"/>
  <c r="D87" i="15" s="1"/>
  <c r="C1051" i="16"/>
  <c r="C87" i="15" s="1"/>
  <c r="E1050" i="16"/>
  <c r="H1047" i="16"/>
  <c r="H86" i="15" s="1"/>
  <c r="F1047" i="16"/>
  <c r="F86" i="15" s="1"/>
  <c r="D1047" i="16"/>
  <c r="D86" i="15" s="1"/>
  <c r="C1047" i="16"/>
  <c r="C86" i="15" s="1"/>
  <c r="E1046" i="16"/>
  <c r="G1046" i="16" s="1"/>
  <c r="G1047" i="16" s="1"/>
  <c r="G86" i="15" s="1"/>
  <c r="H1038" i="16"/>
  <c r="H83" i="15" s="1"/>
  <c r="F1038" i="16"/>
  <c r="F83" i="15" s="1"/>
  <c r="D1038" i="16"/>
  <c r="D83" i="15" s="1"/>
  <c r="C83" i="15"/>
  <c r="E1037" i="16"/>
  <c r="G1037" i="16" s="1"/>
  <c r="I1037" i="16" s="1"/>
  <c r="E1036" i="16"/>
  <c r="G1036" i="16" s="1"/>
  <c r="I1036" i="16" s="1"/>
  <c r="E1034" i="16"/>
  <c r="G1034" i="16" s="1"/>
  <c r="I1034" i="16" s="1"/>
  <c r="E1033" i="16"/>
  <c r="E1032" i="16"/>
  <c r="G1032" i="16" s="1"/>
  <c r="I1032" i="16" s="1"/>
  <c r="F1029" i="16"/>
  <c r="D1029" i="16"/>
  <c r="D82" i="15" s="1"/>
  <c r="C1029" i="16"/>
  <c r="C82" i="15" s="1"/>
  <c r="E1028" i="16"/>
  <c r="G1028" i="16" s="1"/>
  <c r="I1028" i="16" s="1"/>
  <c r="E1027" i="16"/>
  <c r="G1027" i="16" s="1"/>
  <c r="I1027" i="16" s="1"/>
  <c r="E1026" i="16"/>
  <c r="G1026" i="16" s="1"/>
  <c r="I1026" i="16" s="1"/>
  <c r="E1025" i="16"/>
  <c r="G1025" i="16" s="1"/>
  <c r="I1025" i="16" s="1"/>
  <c r="E1024" i="16"/>
  <c r="G1024" i="16" s="1"/>
  <c r="I1024" i="16" s="1"/>
  <c r="E1023" i="16"/>
  <c r="G1023" i="16" s="1"/>
  <c r="I1023" i="16" s="1"/>
  <c r="E1022" i="16"/>
  <c r="F1019" i="16"/>
  <c r="F81" i="15" s="1"/>
  <c r="D1019" i="16"/>
  <c r="D81" i="15" s="1"/>
  <c r="C1019" i="16"/>
  <c r="E1018" i="16"/>
  <c r="G1018" i="16" s="1"/>
  <c r="E1017" i="16"/>
  <c r="G1017" i="16" s="1"/>
  <c r="E1016" i="16"/>
  <c r="G1016" i="16" s="1"/>
  <c r="I1016" i="16" s="1"/>
  <c r="E1015" i="16"/>
  <c r="G1015" i="16" s="1"/>
  <c r="E1014" i="16"/>
  <c r="G1014" i="16" s="1"/>
  <c r="E1013" i="16"/>
  <c r="G1013" i="16" s="1"/>
  <c r="I1013" i="16" s="1"/>
  <c r="E1011" i="16"/>
  <c r="G1011" i="16" s="1"/>
  <c r="E1009" i="16"/>
  <c r="G1009" i="16" s="1"/>
  <c r="E1006" i="16"/>
  <c r="G1006" i="16" s="1"/>
  <c r="E1004" i="16"/>
  <c r="G1004" i="16" s="1"/>
  <c r="H76" i="15"/>
  <c r="F994" i="16"/>
  <c r="F76" i="15" s="1"/>
  <c r="D994" i="16"/>
  <c r="D76" i="15" s="1"/>
  <c r="C994" i="16"/>
  <c r="C76" i="15" s="1"/>
  <c r="E993" i="16"/>
  <c r="G993" i="16" s="1"/>
  <c r="I993" i="16" s="1"/>
  <c r="E992" i="16"/>
  <c r="G992" i="16" s="1"/>
  <c r="I992" i="16" s="1"/>
  <c r="E991" i="16"/>
  <c r="E990" i="16"/>
  <c r="G990" i="16" s="1"/>
  <c r="I990" i="16" s="1"/>
  <c r="E989" i="16"/>
  <c r="G989" i="16" s="1"/>
  <c r="I989" i="16" s="1"/>
  <c r="E988" i="16"/>
  <c r="G988" i="16" s="1"/>
  <c r="I988" i="16" s="1"/>
  <c r="E984" i="16"/>
  <c r="G984" i="16" s="1"/>
  <c r="I984" i="16" s="1"/>
  <c r="E983" i="16"/>
  <c r="G983" i="16" s="1"/>
  <c r="I983" i="16" s="1"/>
  <c r="E982" i="16"/>
  <c r="G982" i="16" s="1"/>
  <c r="I982" i="16" s="1"/>
  <c r="E972" i="16"/>
  <c r="G972" i="16" s="1"/>
  <c r="F969" i="16"/>
  <c r="F75" i="15" s="1"/>
  <c r="D969" i="16"/>
  <c r="D75" i="15" s="1"/>
  <c r="C969" i="16"/>
  <c r="C75" i="15" s="1"/>
  <c r="E968" i="16"/>
  <c r="G968" i="16" s="1"/>
  <c r="E967" i="16"/>
  <c r="G967" i="16" s="1"/>
  <c r="E966" i="16"/>
  <c r="G966" i="16" s="1"/>
  <c r="E965" i="16"/>
  <c r="G965" i="16" s="1"/>
  <c r="E964" i="16"/>
  <c r="G964" i="16" s="1"/>
  <c r="E963" i="16"/>
  <c r="G963" i="16" s="1"/>
  <c r="E962" i="16"/>
  <c r="G962" i="16" s="1"/>
  <c r="E961" i="16"/>
  <c r="G961" i="16" s="1"/>
  <c r="E960" i="16"/>
  <c r="G960" i="16" s="1"/>
  <c r="E959" i="16"/>
  <c r="G959" i="16" s="1"/>
  <c r="E958" i="16"/>
  <c r="G958" i="16" s="1"/>
  <c r="E957" i="16"/>
  <c r="G957" i="16" s="1"/>
  <c r="E956" i="16"/>
  <c r="F953" i="16"/>
  <c r="F74" i="15" s="1"/>
  <c r="D953" i="16"/>
  <c r="D74" i="15" s="1"/>
  <c r="C953" i="16"/>
  <c r="C74" i="15" s="1"/>
  <c r="E952" i="16"/>
  <c r="G952" i="16" s="1"/>
  <c r="E951" i="16"/>
  <c r="G951" i="16" s="1"/>
  <c r="E949" i="16"/>
  <c r="G949" i="16" s="1"/>
  <c r="E948" i="16"/>
  <c r="G948" i="16" s="1"/>
  <c r="E947" i="16"/>
  <c r="F944" i="16"/>
  <c r="F73" i="15" s="1"/>
  <c r="D944" i="16"/>
  <c r="D73" i="15" s="1"/>
  <c r="C944" i="16"/>
  <c r="C73" i="15" s="1"/>
  <c r="E943" i="16"/>
  <c r="G943" i="16" s="1"/>
  <c r="E942" i="16"/>
  <c r="G942" i="16" s="1"/>
  <c r="E941" i="16"/>
  <c r="G941" i="16" s="1"/>
  <c r="E939" i="16"/>
  <c r="G939" i="16" s="1"/>
  <c r="E938" i="16"/>
  <c r="G938" i="16" s="1"/>
  <c r="E937" i="16"/>
  <c r="G937" i="16" s="1"/>
  <c r="E936" i="16"/>
  <c r="G936" i="16" s="1"/>
  <c r="E935" i="16"/>
  <c r="G935" i="16" s="1"/>
  <c r="E934" i="16"/>
  <c r="G934" i="16" s="1"/>
  <c r="E933" i="16"/>
  <c r="G933" i="16" s="1"/>
  <c r="E932" i="16"/>
  <c r="G932" i="16" s="1"/>
  <c r="E931" i="16"/>
  <c r="G931" i="16" s="1"/>
  <c r="E930" i="16"/>
  <c r="G930" i="16" s="1"/>
  <c r="E928" i="16"/>
  <c r="G928" i="16" s="1"/>
  <c r="F925" i="16"/>
  <c r="F72" i="15" s="1"/>
  <c r="D925" i="16"/>
  <c r="D72" i="15" s="1"/>
  <c r="C925" i="16"/>
  <c r="C72" i="15" s="1"/>
  <c r="E924" i="16"/>
  <c r="G924" i="16" s="1"/>
  <c r="E923" i="16"/>
  <c r="G923" i="16" s="1"/>
  <c r="E922" i="16"/>
  <c r="G922" i="16" s="1"/>
  <c r="E921" i="16"/>
  <c r="G921" i="16" s="1"/>
  <c r="E920" i="16"/>
  <c r="G920" i="16" s="1"/>
  <c r="E919" i="16"/>
  <c r="G919" i="16" s="1"/>
  <c r="E918" i="16"/>
  <c r="G918" i="16" s="1"/>
  <c r="E917" i="16"/>
  <c r="G917" i="16" s="1"/>
  <c r="E916" i="16"/>
  <c r="G916" i="16" s="1"/>
  <c r="E915" i="16"/>
  <c r="G915" i="16" s="1"/>
  <c r="E914" i="16"/>
  <c r="G914" i="16" s="1"/>
  <c r="E913" i="16"/>
  <c r="G913" i="16" s="1"/>
  <c r="E912" i="16"/>
  <c r="G912" i="16" s="1"/>
  <c r="E911" i="16"/>
  <c r="G911" i="16" s="1"/>
  <c r="E910" i="16"/>
  <c r="G910" i="16" s="1"/>
  <c r="E909" i="16"/>
  <c r="G909" i="16" s="1"/>
  <c r="E908" i="16"/>
  <c r="G908" i="16" s="1"/>
  <c r="E907" i="16"/>
  <c r="G907" i="16" s="1"/>
  <c r="E906" i="16"/>
  <c r="G906" i="16" s="1"/>
  <c r="E905" i="16"/>
  <c r="G905" i="16" s="1"/>
  <c r="F902" i="16"/>
  <c r="F71" i="15" s="1"/>
  <c r="D902" i="16"/>
  <c r="D71" i="15" s="1"/>
  <c r="C902" i="16"/>
  <c r="C71" i="15" s="1"/>
  <c r="E901" i="16"/>
  <c r="G901" i="16" s="1"/>
  <c r="E900" i="16"/>
  <c r="G900" i="16" s="1"/>
  <c r="E899" i="16"/>
  <c r="G899" i="16" s="1"/>
  <c r="E898" i="16"/>
  <c r="G898" i="16" s="1"/>
  <c r="E897" i="16"/>
  <c r="G897" i="16" s="1"/>
  <c r="E896" i="16"/>
  <c r="G896" i="16" s="1"/>
  <c r="E895" i="16"/>
  <c r="G895" i="16" s="1"/>
  <c r="E893" i="16"/>
  <c r="G893" i="16" s="1"/>
  <c r="E892" i="16"/>
  <c r="G892" i="16" s="1"/>
  <c r="E891" i="16"/>
  <c r="G891" i="16" s="1"/>
  <c r="E890" i="16"/>
  <c r="G890" i="16" s="1"/>
  <c r="E889" i="16"/>
  <c r="G889" i="16" s="1"/>
  <c r="E888" i="16"/>
  <c r="G888" i="16" s="1"/>
  <c r="E887" i="16"/>
  <c r="G887" i="16" s="1"/>
  <c r="E886" i="16"/>
  <c r="G886" i="16" s="1"/>
  <c r="E885" i="16"/>
  <c r="G885" i="16" s="1"/>
  <c r="E884" i="16"/>
  <c r="G884" i="16" s="1"/>
  <c r="F881" i="16"/>
  <c r="D881" i="16"/>
  <c r="D70" i="15" s="1"/>
  <c r="C881" i="16"/>
  <c r="C70" i="15" s="1"/>
  <c r="E880" i="16"/>
  <c r="G880" i="16" s="1"/>
  <c r="E879" i="16"/>
  <c r="G879" i="16" s="1"/>
  <c r="E878" i="16"/>
  <c r="G878" i="16" s="1"/>
  <c r="E877" i="16"/>
  <c r="G877" i="16" s="1"/>
  <c r="E876" i="16"/>
  <c r="G876" i="16" s="1"/>
  <c r="E875" i="16"/>
  <c r="G875" i="16" s="1"/>
  <c r="E874" i="16"/>
  <c r="G874" i="16" s="1"/>
  <c r="E873" i="16"/>
  <c r="G873" i="16" s="1"/>
  <c r="E872" i="16"/>
  <c r="G872" i="16" s="1"/>
  <c r="E871" i="16"/>
  <c r="G871" i="16" s="1"/>
  <c r="F868" i="16"/>
  <c r="F69" i="15" s="1"/>
  <c r="D868" i="16"/>
  <c r="D69" i="15" s="1"/>
  <c r="C868" i="16"/>
  <c r="C69" i="15" s="1"/>
  <c r="E867" i="16"/>
  <c r="G867" i="16" s="1"/>
  <c r="E866" i="16"/>
  <c r="G866" i="16" s="1"/>
  <c r="E865" i="16"/>
  <c r="G865" i="16" s="1"/>
  <c r="E864" i="16"/>
  <c r="G864" i="16" s="1"/>
  <c r="E863" i="16"/>
  <c r="G863" i="16" s="1"/>
  <c r="E862" i="16"/>
  <c r="G862" i="16" s="1"/>
  <c r="E861" i="16"/>
  <c r="G861" i="16" s="1"/>
  <c r="E860" i="16"/>
  <c r="G860" i="16" s="1"/>
  <c r="E859" i="16"/>
  <c r="G859" i="16" s="1"/>
  <c r="E858" i="16"/>
  <c r="G858" i="16" s="1"/>
  <c r="E857" i="16"/>
  <c r="G857" i="16" s="1"/>
  <c r="E856" i="16"/>
  <c r="G856" i="16" s="1"/>
  <c r="E855" i="16"/>
  <c r="G855" i="16" s="1"/>
  <c r="E854" i="16"/>
  <c r="G854" i="16" s="1"/>
  <c r="E853" i="16"/>
  <c r="G853" i="16" s="1"/>
  <c r="E852" i="16"/>
  <c r="G852" i="16" s="1"/>
  <c r="E851" i="16"/>
  <c r="G851" i="16" s="1"/>
  <c r="E850" i="16"/>
  <c r="G850" i="16" s="1"/>
  <c r="E849" i="16"/>
  <c r="G849" i="16" s="1"/>
  <c r="E848" i="16"/>
  <c r="F845" i="16"/>
  <c r="F68" i="15" s="1"/>
  <c r="D845" i="16"/>
  <c r="D68" i="15" s="1"/>
  <c r="C845" i="16"/>
  <c r="C68" i="15" s="1"/>
  <c r="E844" i="16"/>
  <c r="G844" i="16" s="1"/>
  <c r="E843" i="16"/>
  <c r="G843" i="16" s="1"/>
  <c r="E842" i="16"/>
  <c r="G842" i="16" s="1"/>
  <c r="E841" i="16"/>
  <c r="G841" i="16" s="1"/>
  <c r="E840" i="16"/>
  <c r="G840" i="16" s="1"/>
  <c r="E839" i="16"/>
  <c r="G839" i="16" s="1"/>
  <c r="E838" i="16"/>
  <c r="F835" i="16"/>
  <c r="F67" i="15" s="1"/>
  <c r="D835" i="16"/>
  <c r="C835" i="16"/>
  <c r="E834" i="16"/>
  <c r="G834" i="16" s="1"/>
  <c r="E833" i="16"/>
  <c r="G833" i="16" s="1"/>
  <c r="E831" i="16"/>
  <c r="G831" i="16" s="1"/>
  <c r="E830" i="16"/>
  <c r="G830" i="16" s="1"/>
  <c r="E829" i="16"/>
  <c r="G829" i="16" s="1"/>
  <c r="E828" i="16"/>
  <c r="G828" i="16" s="1"/>
  <c r="E827" i="16"/>
  <c r="G827" i="16" s="1"/>
  <c r="E826" i="16"/>
  <c r="G826" i="16" s="1"/>
  <c r="E825" i="16"/>
  <c r="G825" i="16" s="1"/>
  <c r="E820" i="16"/>
  <c r="G820" i="16" s="1"/>
  <c r="E819" i="16"/>
  <c r="G819" i="16" s="1"/>
  <c r="E818" i="16"/>
  <c r="G818" i="16" s="1"/>
  <c r="E817" i="16"/>
  <c r="E815" i="16"/>
  <c r="G815" i="16" s="1"/>
  <c r="F653" i="16"/>
  <c r="F54" i="15" s="1"/>
  <c r="D653" i="16"/>
  <c r="D54" i="15" s="1"/>
  <c r="C653" i="16"/>
  <c r="C54" i="15" s="1"/>
  <c r="E652" i="16"/>
  <c r="G652" i="16" s="1"/>
  <c r="E651" i="16"/>
  <c r="G651" i="16" s="1"/>
  <c r="E650" i="16"/>
  <c r="G650" i="16" s="1"/>
  <c r="E649" i="16"/>
  <c r="G649" i="16" s="1"/>
  <c r="E648" i="16"/>
  <c r="G648" i="16" s="1"/>
  <c r="E647" i="16"/>
  <c r="G647" i="16" s="1"/>
  <c r="E646" i="16"/>
  <c r="G646" i="16" s="1"/>
  <c r="E645" i="16"/>
  <c r="G645" i="16" s="1"/>
  <c r="E644" i="16"/>
  <c r="G644" i="16" s="1"/>
  <c r="E643" i="16"/>
  <c r="G643" i="16" s="1"/>
  <c r="E642" i="16"/>
  <c r="G642" i="16" s="1"/>
  <c r="E641" i="16"/>
  <c r="G641" i="16" s="1"/>
  <c r="E640" i="16"/>
  <c r="G640" i="16" s="1"/>
  <c r="E639" i="16"/>
  <c r="G639" i="16" s="1"/>
  <c r="E638" i="16"/>
  <c r="G638" i="16" s="1"/>
  <c r="F635" i="16"/>
  <c r="F53" i="15" s="1"/>
  <c r="D635" i="16"/>
  <c r="D53" i="15" s="1"/>
  <c r="C635" i="16"/>
  <c r="C53" i="15" s="1"/>
  <c r="E634" i="16"/>
  <c r="G634" i="16" s="1"/>
  <c r="E633" i="16"/>
  <c r="G633" i="16" s="1"/>
  <c r="E632" i="16"/>
  <c r="G632" i="16" s="1"/>
  <c r="E631" i="16"/>
  <c r="E630" i="16"/>
  <c r="G630" i="16" s="1"/>
  <c r="F627" i="16"/>
  <c r="F52" i="15" s="1"/>
  <c r="D627" i="16"/>
  <c r="D52" i="15" s="1"/>
  <c r="C627" i="16"/>
  <c r="C52" i="15" s="1"/>
  <c r="E626" i="16"/>
  <c r="G626" i="16" s="1"/>
  <c r="E625" i="16"/>
  <c r="G625" i="16" s="1"/>
  <c r="E624" i="16"/>
  <c r="G624" i="16" s="1"/>
  <c r="E623" i="16"/>
  <c r="G623" i="16" s="1"/>
  <c r="E622" i="16"/>
  <c r="G622" i="16" s="1"/>
  <c r="E621" i="16"/>
  <c r="G621" i="16" s="1"/>
  <c r="E620" i="16"/>
  <c r="G620" i="16" s="1"/>
  <c r="E619" i="16"/>
  <c r="E618" i="16"/>
  <c r="G618" i="16" s="1"/>
  <c r="F615" i="16"/>
  <c r="F51" i="15" s="1"/>
  <c r="D615" i="16"/>
  <c r="D51" i="15" s="1"/>
  <c r="C615" i="16"/>
  <c r="C51" i="15" s="1"/>
  <c r="E614" i="16"/>
  <c r="G614" i="16" s="1"/>
  <c r="E613" i="16"/>
  <c r="G613" i="16" s="1"/>
  <c r="E612" i="16"/>
  <c r="G612" i="16" s="1"/>
  <c r="E611" i="16"/>
  <c r="G611" i="16" s="1"/>
  <c r="E610" i="16"/>
  <c r="E609" i="16"/>
  <c r="G609" i="16" s="1"/>
  <c r="F606" i="16"/>
  <c r="F50" i="15" s="1"/>
  <c r="D606" i="16"/>
  <c r="D50" i="15" s="1"/>
  <c r="C606" i="16"/>
  <c r="C50" i="15" s="1"/>
  <c r="E605" i="16"/>
  <c r="G605" i="16" s="1"/>
  <c r="E604" i="16"/>
  <c r="G604" i="16" s="1"/>
  <c r="E603" i="16"/>
  <c r="G603" i="16" s="1"/>
  <c r="E602" i="16"/>
  <c r="G602" i="16" s="1"/>
  <c r="E601" i="16"/>
  <c r="G601" i="16" s="1"/>
  <c r="E600" i="16"/>
  <c r="E599" i="16"/>
  <c r="G599" i="16" s="1"/>
  <c r="E598" i="16"/>
  <c r="G598" i="16" s="1"/>
  <c r="F595" i="16"/>
  <c r="F49" i="15" s="1"/>
  <c r="D595" i="16"/>
  <c r="D49" i="15" s="1"/>
  <c r="C595" i="16"/>
  <c r="C49" i="15" s="1"/>
  <c r="E594" i="16"/>
  <c r="G594" i="16" s="1"/>
  <c r="E593" i="16"/>
  <c r="G593" i="16" s="1"/>
  <c r="E592" i="16"/>
  <c r="G592" i="16" s="1"/>
  <c r="E591" i="16"/>
  <c r="G591" i="16" s="1"/>
  <c r="E590" i="16"/>
  <c r="G590" i="16" s="1"/>
  <c r="E589" i="16"/>
  <c r="G589" i="16" s="1"/>
  <c r="E588" i="16"/>
  <c r="G588" i="16" s="1"/>
  <c r="F585" i="16"/>
  <c r="F48" i="15" s="1"/>
  <c r="D585" i="16"/>
  <c r="D48" i="15" s="1"/>
  <c r="C48" i="15"/>
  <c r="E584" i="16"/>
  <c r="G584" i="16" s="1"/>
  <c r="E583" i="16"/>
  <c r="G583" i="16" s="1"/>
  <c r="E582" i="16"/>
  <c r="G582" i="16" s="1"/>
  <c r="E581" i="16"/>
  <c r="G581" i="16" s="1"/>
  <c r="E580" i="16"/>
  <c r="G580" i="16" s="1"/>
  <c r="E579" i="16"/>
  <c r="G579" i="16" s="1"/>
  <c r="E577" i="16"/>
  <c r="G577" i="16" s="1"/>
  <c r="E576" i="16"/>
  <c r="G576" i="16" s="1"/>
  <c r="E575" i="16"/>
  <c r="G575" i="16" s="1"/>
  <c r="F572" i="16"/>
  <c r="F47" i="15" s="1"/>
  <c r="D572" i="16"/>
  <c r="D47" i="15" s="1"/>
  <c r="C572" i="16"/>
  <c r="C47" i="15" s="1"/>
  <c r="E571" i="16"/>
  <c r="G571" i="16" s="1"/>
  <c r="E570" i="16"/>
  <c r="G570" i="16" s="1"/>
  <c r="E569" i="16"/>
  <c r="G569" i="16" s="1"/>
  <c r="E568" i="16"/>
  <c r="G568" i="16" s="1"/>
  <c r="E567" i="16"/>
  <c r="G567" i="16" s="1"/>
  <c r="E566" i="16"/>
  <c r="G566" i="16" s="1"/>
  <c r="E565" i="16"/>
  <c r="G565" i="16" s="1"/>
  <c r="E564" i="16"/>
  <c r="E563" i="16"/>
  <c r="G563" i="16" s="1"/>
  <c r="F560" i="16"/>
  <c r="F46" i="15" s="1"/>
  <c r="D560" i="16"/>
  <c r="D46" i="15" s="1"/>
  <c r="C560" i="16"/>
  <c r="C46" i="15" s="1"/>
  <c r="E559" i="16"/>
  <c r="G559" i="16" s="1"/>
  <c r="E558" i="16"/>
  <c r="G558" i="16" s="1"/>
  <c r="E557" i="16"/>
  <c r="G557" i="16" s="1"/>
  <c r="E556" i="16"/>
  <c r="G556" i="16" s="1"/>
  <c r="E555" i="16"/>
  <c r="G555" i="16" s="1"/>
  <c r="E554" i="16"/>
  <c r="G554" i="16" s="1"/>
  <c r="E553" i="16"/>
  <c r="G553" i="16" s="1"/>
  <c r="E552" i="16"/>
  <c r="E551" i="16"/>
  <c r="G551" i="16" s="1"/>
  <c r="E550" i="16"/>
  <c r="G550" i="16" s="1"/>
  <c r="E549" i="16"/>
  <c r="G549" i="16" s="1"/>
  <c r="E548" i="16"/>
  <c r="G548" i="16" s="1"/>
  <c r="E547" i="16"/>
  <c r="G547" i="16" s="1"/>
  <c r="E546" i="16"/>
  <c r="G546" i="16" s="1"/>
  <c r="E545" i="16"/>
  <c r="G545" i="16" s="1"/>
  <c r="F542" i="16"/>
  <c r="F45" i="15" s="1"/>
  <c r="D542" i="16"/>
  <c r="D45" i="15" s="1"/>
  <c r="C542" i="16"/>
  <c r="C45" i="15" s="1"/>
  <c r="E541" i="16"/>
  <c r="G541" i="16" s="1"/>
  <c r="E540" i="16"/>
  <c r="G540" i="16" s="1"/>
  <c r="E539" i="16"/>
  <c r="G539" i="16" s="1"/>
  <c r="E538" i="16"/>
  <c r="G538" i="16" s="1"/>
  <c r="E537" i="16"/>
  <c r="G537" i="16" s="1"/>
  <c r="E536" i="16"/>
  <c r="G536" i="16" s="1"/>
  <c r="E535" i="16"/>
  <c r="G535" i="16" s="1"/>
  <c r="E534" i="16"/>
  <c r="G534" i="16" s="1"/>
  <c r="F531" i="16"/>
  <c r="F44" i="15" s="1"/>
  <c r="D531" i="16"/>
  <c r="D44" i="15" s="1"/>
  <c r="C531" i="16"/>
  <c r="C44" i="15" s="1"/>
  <c r="E530" i="16"/>
  <c r="G530" i="16" s="1"/>
  <c r="E529" i="16"/>
  <c r="G529" i="16" s="1"/>
  <c r="E528" i="16"/>
  <c r="G528" i="16" s="1"/>
  <c r="E527" i="16"/>
  <c r="G527" i="16" s="1"/>
  <c r="E526" i="16"/>
  <c r="G526" i="16" s="1"/>
  <c r="E525" i="16"/>
  <c r="F522" i="16"/>
  <c r="F43" i="15" s="1"/>
  <c r="D522" i="16"/>
  <c r="D43" i="15" s="1"/>
  <c r="C43" i="15"/>
  <c r="E521" i="16"/>
  <c r="G521" i="16" s="1"/>
  <c r="E520" i="16"/>
  <c r="G520" i="16" s="1"/>
  <c r="E519" i="16"/>
  <c r="G519" i="16" s="1"/>
  <c r="E518" i="16"/>
  <c r="G518" i="16" s="1"/>
  <c r="E517" i="16"/>
  <c r="E516" i="16"/>
  <c r="G516" i="16" s="1"/>
  <c r="E515" i="16"/>
  <c r="G515" i="16" s="1"/>
  <c r="F512" i="16"/>
  <c r="F42" i="15" s="1"/>
  <c r="D512" i="16"/>
  <c r="D42" i="15" s="1"/>
  <c r="C512" i="16"/>
  <c r="C42" i="15" s="1"/>
  <c r="E511" i="16"/>
  <c r="G511" i="16" s="1"/>
  <c r="E510" i="16"/>
  <c r="G510" i="16" s="1"/>
  <c r="E509" i="16"/>
  <c r="G509" i="16" s="1"/>
  <c r="E508" i="16"/>
  <c r="G508" i="16" s="1"/>
  <c r="E507" i="16"/>
  <c r="G507" i="16" s="1"/>
  <c r="F504" i="16"/>
  <c r="F41" i="15" s="1"/>
  <c r="D504" i="16"/>
  <c r="D41" i="15" s="1"/>
  <c r="C41" i="15"/>
  <c r="E503" i="16"/>
  <c r="G503" i="16" s="1"/>
  <c r="E502" i="16"/>
  <c r="G502" i="16" s="1"/>
  <c r="E501" i="16"/>
  <c r="G501" i="16" s="1"/>
  <c r="E500" i="16"/>
  <c r="G500" i="16" s="1"/>
  <c r="E499" i="16"/>
  <c r="G499" i="16" s="1"/>
  <c r="E498" i="16"/>
  <c r="G498" i="16" s="1"/>
  <c r="E497" i="16"/>
  <c r="G497" i="16" s="1"/>
  <c r="E496" i="16"/>
  <c r="G496" i="16" s="1"/>
  <c r="E494" i="16"/>
  <c r="G494" i="16" s="1"/>
  <c r="F491" i="16"/>
  <c r="F40" i="15" s="1"/>
  <c r="D491" i="16"/>
  <c r="D40" i="15" s="1"/>
  <c r="C40" i="15"/>
  <c r="E490" i="16"/>
  <c r="G490" i="16" s="1"/>
  <c r="E489" i="16"/>
  <c r="G489" i="16" s="1"/>
  <c r="E488" i="16"/>
  <c r="G488" i="16" s="1"/>
  <c r="E487" i="16"/>
  <c r="G487" i="16" s="1"/>
  <c r="E486" i="16"/>
  <c r="G486" i="16" s="1"/>
  <c r="F483" i="16"/>
  <c r="F39" i="15" s="1"/>
  <c r="D483" i="16"/>
  <c r="D39" i="15" s="1"/>
  <c r="C483" i="16"/>
  <c r="C39" i="15" s="1"/>
  <c r="E482" i="16"/>
  <c r="G482" i="16" s="1"/>
  <c r="E481" i="16"/>
  <c r="G481" i="16" s="1"/>
  <c r="E480" i="16"/>
  <c r="G480" i="16" s="1"/>
  <c r="E479" i="16"/>
  <c r="G479" i="16" s="1"/>
  <c r="E478" i="16"/>
  <c r="G478" i="16" s="1"/>
  <c r="E477" i="16"/>
  <c r="F474" i="16"/>
  <c r="F38" i="15" s="1"/>
  <c r="D474" i="16"/>
  <c r="D38" i="15" s="1"/>
  <c r="C38" i="15"/>
  <c r="E473" i="16"/>
  <c r="G473" i="16" s="1"/>
  <c r="E472" i="16"/>
  <c r="G472" i="16" s="1"/>
  <c r="E471" i="16"/>
  <c r="G471" i="16" s="1"/>
  <c r="E470" i="16"/>
  <c r="G470" i="16" s="1"/>
  <c r="E469" i="16"/>
  <c r="G469" i="16" s="1"/>
  <c r="E468" i="16"/>
  <c r="F465" i="16"/>
  <c r="F37" i="15" s="1"/>
  <c r="D465" i="16"/>
  <c r="D37" i="15" s="1"/>
  <c r="C465" i="16"/>
  <c r="C37" i="15" s="1"/>
  <c r="E464" i="16"/>
  <c r="G464" i="16" s="1"/>
  <c r="E463" i="16"/>
  <c r="G463" i="16" s="1"/>
  <c r="E462" i="16"/>
  <c r="G462" i="16" s="1"/>
  <c r="E461" i="16"/>
  <c r="G461" i="16" s="1"/>
  <c r="E460" i="16"/>
  <c r="G460" i="16" s="1"/>
  <c r="E459" i="16"/>
  <c r="G459" i="16" s="1"/>
  <c r="E458" i="16"/>
  <c r="G458" i="16" s="1"/>
  <c r="E457" i="16"/>
  <c r="G457" i="16" s="1"/>
  <c r="E456" i="16"/>
  <c r="G456" i="16" s="1"/>
  <c r="E455" i="16"/>
  <c r="G455" i="16" s="1"/>
  <c r="E454" i="16"/>
  <c r="G454" i="16" s="1"/>
  <c r="E453" i="16"/>
  <c r="G453" i="16" s="1"/>
  <c r="E452" i="16"/>
  <c r="G452" i="16" s="1"/>
  <c r="E451" i="16"/>
  <c r="G451" i="16" s="1"/>
  <c r="E450" i="16"/>
  <c r="F447" i="16"/>
  <c r="F36" i="15" s="1"/>
  <c r="D447" i="16"/>
  <c r="D36" i="15" s="1"/>
  <c r="C36" i="15"/>
  <c r="E446" i="16"/>
  <c r="G446" i="16" s="1"/>
  <c r="E445" i="16"/>
  <c r="G445" i="16" s="1"/>
  <c r="E444" i="16"/>
  <c r="G444" i="16" s="1"/>
  <c r="E443" i="16"/>
  <c r="G443" i="16" s="1"/>
  <c r="E442" i="16"/>
  <c r="G442" i="16" s="1"/>
  <c r="E441" i="16"/>
  <c r="G441" i="16" s="1"/>
  <c r="E440" i="16"/>
  <c r="E439" i="16"/>
  <c r="G439" i="16" s="1"/>
  <c r="F436" i="16"/>
  <c r="F35" i="15" s="1"/>
  <c r="D436" i="16"/>
  <c r="D35" i="15" s="1"/>
  <c r="C35" i="15"/>
  <c r="E435" i="16"/>
  <c r="G435" i="16" s="1"/>
  <c r="E434" i="16"/>
  <c r="G434" i="16" s="1"/>
  <c r="E433" i="16"/>
  <c r="G433" i="16" s="1"/>
  <c r="E430" i="16"/>
  <c r="G430" i="16" s="1"/>
  <c r="E429" i="16"/>
  <c r="G429" i="16" s="1"/>
  <c r="E427" i="16"/>
  <c r="G427" i="16" s="1"/>
  <c r="E425" i="16"/>
  <c r="G425" i="16" s="1"/>
  <c r="E423" i="16"/>
  <c r="G423" i="16" s="1"/>
  <c r="E422" i="16"/>
  <c r="G422" i="16" s="1"/>
  <c r="E421" i="16"/>
  <c r="F418" i="16"/>
  <c r="F34" i="15" s="1"/>
  <c r="D418" i="16"/>
  <c r="D34" i="15" s="1"/>
  <c r="C34" i="15"/>
  <c r="E417" i="16"/>
  <c r="G417" i="16" s="1"/>
  <c r="E416" i="16"/>
  <c r="G416" i="16" s="1"/>
  <c r="E415" i="16"/>
  <c r="G415" i="16" s="1"/>
  <c r="E414" i="16"/>
  <c r="G414" i="16" s="1"/>
  <c r="E413" i="16"/>
  <c r="G413" i="16" s="1"/>
  <c r="E411" i="16"/>
  <c r="G411" i="16" s="1"/>
  <c r="E409" i="16"/>
  <c r="G409" i="16" s="1"/>
  <c r="E408" i="16"/>
  <c r="G408" i="16" s="1"/>
  <c r="E407" i="16"/>
  <c r="G407" i="16" s="1"/>
  <c r="E406" i="16"/>
  <c r="F403" i="16"/>
  <c r="F33" i="15" s="1"/>
  <c r="D403" i="16"/>
  <c r="D33" i="15" s="1"/>
  <c r="C403" i="16"/>
  <c r="C33" i="15" s="1"/>
  <c r="E402" i="16"/>
  <c r="G402" i="16" s="1"/>
  <c r="E401" i="16"/>
  <c r="G401" i="16" s="1"/>
  <c r="E400" i="16"/>
  <c r="G400" i="16" s="1"/>
  <c r="E398" i="16"/>
  <c r="G398" i="16" s="1"/>
  <c r="E397" i="16"/>
  <c r="G397" i="16" s="1"/>
  <c r="E396" i="16"/>
  <c r="G396" i="16" s="1"/>
  <c r="E395" i="16"/>
  <c r="F392" i="16"/>
  <c r="F32" i="15" s="1"/>
  <c r="D392" i="16"/>
  <c r="D32" i="15" s="1"/>
  <c r="C392" i="16"/>
  <c r="C32" i="15" s="1"/>
  <c r="E391" i="16"/>
  <c r="G391" i="16" s="1"/>
  <c r="E390" i="16"/>
  <c r="G390" i="16" s="1"/>
  <c r="E389" i="16"/>
  <c r="G389" i="16" s="1"/>
  <c r="E383" i="16"/>
  <c r="G383" i="16" s="1"/>
  <c r="E382" i="16"/>
  <c r="G382" i="16" s="1"/>
  <c r="E381" i="16"/>
  <c r="G381" i="16" s="1"/>
  <c r="E380" i="16"/>
  <c r="G380" i="16" s="1"/>
  <c r="F377" i="16"/>
  <c r="F31" i="15" s="1"/>
  <c r="D377" i="16"/>
  <c r="D31" i="15" s="1"/>
  <c r="C377" i="16"/>
  <c r="C31" i="15" s="1"/>
  <c r="E376" i="16"/>
  <c r="G376" i="16" s="1"/>
  <c r="E375" i="16"/>
  <c r="G375" i="16" s="1"/>
  <c r="E374" i="16"/>
  <c r="G374" i="16" s="1"/>
  <c r="E372" i="16"/>
  <c r="G372" i="16" s="1"/>
  <c r="E370" i="16"/>
  <c r="G370" i="16" s="1"/>
  <c r="E369" i="16"/>
  <c r="G369" i="16" s="1"/>
  <c r="E368" i="16"/>
  <c r="G368" i="16" s="1"/>
  <c r="E366" i="16"/>
  <c r="G366" i="16" s="1"/>
  <c r="E365" i="16"/>
  <c r="G365" i="16" s="1"/>
  <c r="E364" i="16"/>
  <c r="G364" i="16" s="1"/>
  <c r="E363" i="16"/>
  <c r="G363" i="16" s="1"/>
  <c r="E362" i="16"/>
  <c r="G362" i="16" s="1"/>
  <c r="E361" i="16"/>
  <c r="G361" i="16" s="1"/>
  <c r="F358" i="16"/>
  <c r="F30" i="15" s="1"/>
  <c r="D358" i="16"/>
  <c r="D30" i="15" s="1"/>
  <c r="C358" i="16"/>
  <c r="C30" i="15" s="1"/>
  <c r="E357" i="16"/>
  <c r="G357" i="16" s="1"/>
  <c r="E356" i="16"/>
  <c r="G356" i="16" s="1"/>
  <c r="E355" i="16"/>
  <c r="G355" i="16" s="1"/>
  <c r="F352" i="16"/>
  <c r="F29" i="15" s="1"/>
  <c r="D352" i="16"/>
  <c r="D29" i="15" s="1"/>
  <c r="C352" i="16"/>
  <c r="C29" i="15" s="1"/>
  <c r="E351" i="16"/>
  <c r="G351" i="16" s="1"/>
  <c r="E350" i="16"/>
  <c r="G350" i="16" s="1"/>
  <c r="E348" i="16"/>
  <c r="E346" i="16"/>
  <c r="G346" i="16" s="1"/>
  <c r="E345" i="16"/>
  <c r="G345" i="16" s="1"/>
  <c r="F342" i="16"/>
  <c r="F28" i="15" s="1"/>
  <c r="D342" i="16"/>
  <c r="D28" i="15" s="1"/>
  <c r="C342" i="16"/>
  <c r="C28" i="15" s="1"/>
  <c r="E341" i="16"/>
  <c r="G341" i="16" s="1"/>
  <c r="E338" i="16"/>
  <c r="G338" i="16" s="1"/>
  <c r="E337" i="16"/>
  <c r="G337" i="16" s="1"/>
  <c r="E336" i="16"/>
  <c r="G336" i="16" s="1"/>
  <c r="E335" i="16"/>
  <c r="G335" i="16" s="1"/>
  <c r="E334" i="16"/>
  <c r="G334" i="16" s="1"/>
  <c r="F331" i="16"/>
  <c r="F27" i="15" s="1"/>
  <c r="D331" i="16"/>
  <c r="D27" i="15" s="1"/>
  <c r="C331" i="16"/>
  <c r="C27" i="15" s="1"/>
  <c r="E330" i="16"/>
  <c r="G330" i="16" s="1"/>
  <c r="E329" i="16"/>
  <c r="G329" i="16" s="1"/>
  <c r="E326" i="16"/>
  <c r="G326" i="16" s="1"/>
  <c r="E325" i="16"/>
  <c r="G325" i="16" s="1"/>
  <c r="E324" i="16"/>
  <c r="G324" i="16" s="1"/>
  <c r="E323" i="16"/>
  <c r="E322" i="16"/>
  <c r="G322" i="16" s="1"/>
  <c r="E320" i="16"/>
  <c r="G320" i="16" s="1"/>
  <c r="E319" i="16"/>
  <c r="G319" i="16" s="1"/>
  <c r="F316" i="16"/>
  <c r="F26" i="15" s="1"/>
  <c r="D316" i="16"/>
  <c r="D26" i="15" s="1"/>
  <c r="C316" i="16"/>
  <c r="C26" i="15" s="1"/>
  <c r="E315" i="16"/>
  <c r="G315" i="16" s="1"/>
  <c r="E314" i="16"/>
  <c r="G314" i="16" s="1"/>
  <c r="E311" i="16"/>
  <c r="G311" i="16" s="1"/>
  <c r="E310" i="16"/>
  <c r="G310" i="16" s="1"/>
  <c r="E309" i="16"/>
  <c r="E308" i="16"/>
  <c r="G308" i="16" s="1"/>
  <c r="E307" i="16"/>
  <c r="G307" i="16" s="1"/>
  <c r="F304" i="16"/>
  <c r="F25" i="15" s="1"/>
  <c r="D304" i="16"/>
  <c r="D25" i="15" s="1"/>
  <c r="C304" i="16"/>
  <c r="C25" i="15" s="1"/>
  <c r="E303" i="16"/>
  <c r="G303" i="16" s="1"/>
  <c r="E302" i="16"/>
  <c r="G302" i="16" s="1"/>
  <c r="E299" i="16"/>
  <c r="G299" i="16" s="1"/>
  <c r="E298" i="16"/>
  <c r="G298" i="16" s="1"/>
  <c r="E297" i="16"/>
  <c r="G297" i="16" s="1"/>
  <c r="E296" i="16"/>
  <c r="G296" i="16" s="1"/>
  <c r="E295" i="16"/>
  <c r="G295" i="16" s="1"/>
  <c r="E294" i="16"/>
  <c r="G294" i="16" s="1"/>
  <c r="E293" i="16"/>
  <c r="G293" i="16" s="1"/>
  <c r="E292" i="16"/>
  <c r="G292" i="16" s="1"/>
  <c r="E291" i="16"/>
  <c r="G291" i="16" s="1"/>
  <c r="E290" i="16"/>
  <c r="G290" i="16" s="1"/>
  <c r="F287" i="16"/>
  <c r="F24" i="15" s="1"/>
  <c r="D287" i="16"/>
  <c r="D24" i="15" s="1"/>
  <c r="C287" i="16"/>
  <c r="C24" i="15" s="1"/>
  <c r="E286" i="16"/>
  <c r="G286" i="16" s="1"/>
  <c r="E285" i="16"/>
  <c r="G285" i="16" s="1"/>
  <c r="E282" i="16"/>
  <c r="G282" i="16" s="1"/>
  <c r="E281" i="16"/>
  <c r="G281" i="16" s="1"/>
  <c r="E280" i="16"/>
  <c r="G280" i="16" s="1"/>
  <c r="E279" i="16"/>
  <c r="G279" i="16" s="1"/>
  <c r="E278" i="16"/>
  <c r="G278" i="16" s="1"/>
  <c r="E277" i="16"/>
  <c r="G277" i="16" s="1"/>
  <c r="E276" i="16"/>
  <c r="G276" i="16" s="1"/>
  <c r="E275" i="16"/>
  <c r="G275" i="16" s="1"/>
  <c r="E274" i="16"/>
  <c r="G274" i="16" s="1"/>
  <c r="E273" i="16"/>
  <c r="G273" i="16" s="1"/>
  <c r="E272" i="16"/>
  <c r="G272" i="16" s="1"/>
  <c r="E271" i="16"/>
  <c r="G271" i="16" s="1"/>
  <c r="E270" i="16"/>
  <c r="G270" i="16" s="1"/>
  <c r="E269" i="16"/>
  <c r="G269" i="16" s="1"/>
  <c r="E268" i="16"/>
  <c r="G268" i="16" s="1"/>
  <c r="E267" i="16"/>
  <c r="G267" i="16" s="1"/>
  <c r="E266" i="16"/>
  <c r="G266" i="16" s="1"/>
  <c r="E265" i="16"/>
  <c r="G265" i="16" s="1"/>
  <c r="E264" i="16"/>
  <c r="G264" i="16" s="1"/>
  <c r="F261" i="16"/>
  <c r="F23" i="15" s="1"/>
  <c r="D261" i="16"/>
  <c r="D23" i="15" s="1"/>
  <c r="C261" i="16"/>
  <c r="C23" i="15" s="1"/>
  <c r="E260" i="16"/>
  <c r="G260" i="16" s="1"/>
  <c r="E259" i="16"/>
  <c r="G259" i="16" s="1"/>
  <c r="E256" i="16"/>
  <c r="G256" i="16" s="1"/>
  <c r="E255" i="16"/>
  <c r="G255" i="16" s="1"/>
  <c r="E254" i="16"/>
  <c r="G254" i="16" s="1"/>
  <c r="E253" i="16"/>
  <c r="G253" i="16" s="1"/>
  <c r="E252" i="16"/>
  <c r="G252" i="16" s="1"/>
  <c r="E251" i="16"/>
  <c r="G251" i="16" s="1"/>
  <c r="E250" i="16"/>
  <c r="G250" i="16" s="1"/>
  <c r="E249" i="16"/>
  <c r="G249" i="16" s="1"/>
  <c r="F246" i="16"/>
  <c r="F22" i="15" s="1"/>
  <c r="D246" i="16"/>
  <c r="D22" i="15" s="1"/>
  <c r="C246" i="16"/>
  <c r="C22" i="15" s="1"/>
  <c r="E245" i="16"/>
  <c r="G245" i="16" s="1"/>
  <c r="E244" i="16"/>
  <c r="G244" i="16" s="1"/>
  <c r="E241" i="16"/>
  <c r="G241" i="16" s="1"/>
  <c r="E240" i="16"/>
  <c r="G240" i="16" s="1"/>
  <c r="E239" i="16"/>
  <c r="G239" i="16" s="1"/>
  <c r="E238" i="16"/>
  <c r="G238" i="16" s="1"/>
  <c r="E237" i="16"/>
  <c r="G237" i="16" s="1"/>
  <c r="F234" i="16"/>
  <c r="F21" i="15" s="1"/>
  <c r="D234" i="16"/>
  <c r="D21" i="15" s="1"/>
  <c r="C234" i="16"/>
  <c r="C21" i="15" s="1"/>
  <c r="E233" i="16"/>
  <c r="G233" i="16" s="1"/>
  <c r="E231" i="16"/>
  <c r="G231" i="16" s="1"/>
  <c r="F226" i="16"/>
  <c r="F20" i="15" s="1"/>
  <c r="D226" i="16"/>
  <c r="D20" i="15" s="1"/>
  <c r="C226" i="16"/>
  <c r="C20" i="15" s="1"/>
  <c r="E225" i="16"/>
  <c r="G225" i="16" s="1"/>
  <c r="E224" i="16"/>
  <c r="G224" i="16" s="1"/>
  <c r="E220" i="16"/>
  <c r="F217" i="16"/>
  <c r="F19" i="15" s="1"/>
  <c r="D217" i="16"/>
  <c r="D19" i="15" s="1"/>
  <c r="C217" i="16"/>
  <c r="C19" i="15" s="1"/>
  <c r="E216" i="16"/>
  <c r="G216" i="16" s="1"/>
  <c r="E215" i="16"/>
  <c r="G215" i="16" s="1"/>
  <c r="E212" i="16"/>
  <c r="G212" i="16" s="1"/>
  <c r="E211" i="16"/>
  <c r="G211" i="16" s="1"/>
  <c r="E210" i="16"/>
  <c r="G210" i="16" s="1"/>
  <c r="F207" i="16"/>
  <c r="F18" i="15" s="1"/>
  <c r="D207" i="16"/>
  <c r="D18" i="15" s="1"/>
  <c r="C207" i="16"/>
  <c r="C18" i="15" s="1"/>
  <c r="E206" i="16"/>
  <c r="G206" i="16" s="1"/>
  <c r="E205" i="16"/>
  <c r="G205" i="16" s="1"/>
  <c r="E202" i="16"/>
  <c r="G202" i="16" s="1"/>
  <c r="E201" i="16"/>
  <c r="G201" i="16" s="1"/>
  <c r="E200" i="16"/>
  <c r="G200" i="16" s="1"/>
  <c r="E199" i="16"/>
  <c r="G199" i="16" s="1"/>
  <c r="E198" i="16"/>
  <c r="F195" i="16"/>
  <c r="F17" i="15" s="1"/>
  <c r="D195" i="16"/>
  <c r="D17" i="15" s="1"/>
  <c r="C195" i="16"/>
  <c r="C17" i="15" s="1"/>
  <c r="E194" i="16"/>
  <c r="G194" i="16" s="1"/>
  <c r="E193" i="16"/>
  <c r="G193" i="16" s="1"/>
  <c r="E190" i="16"/>
  <c r="G190" i="16" s="1"/>
  <c r="E189" i="16"/>
  <c r="G189" i="16" s="1"/>
  <c r="E188" i="16"/>
  <c r="G188" i="16" s="1"/>
  <c r="E187" i="16"/>
  <c r="G187" i="16" s="1"/>
  <c r="E186" i="16"/>
  <c r="G186" i="16" s="1"/>
  <c r="E185" i="16"/>
  <c r="G185" i="16" s="1"/>
  <c r="E184" i="16"/>
  <c r="G184" i="16" s="1"/>
  <c r="E183" i="16"/>
  <c r="G183" i="16" s="1"/>
  <c r="E182" i="16"/>
  <c r="G182" i="16" s="1"/>
  <c r="F179" i="16"/>
  <c r="F16" i="15" s="1"/>
  <c r="D179" i="16"/>
  <c r="D16" i="15" s="1"/>
  <c r="C179" i="16"/>
  <c r="C16" i="15" s="1"/>
  <c r="E178" i="16"/>
  <c r="G178" i="16" s="1"/>
  <c r="E177" i="16"/>
  <c r="G177" i="16" s="1"/>
  <c r="E174" i="16"/>
  <c r="G174" i="16" s="1"/>
  <c r="E173" i="16"/>
  <c r="G173" i="16" s="1"/>
  <c r="E172" i="16"/>
  <c r="G172" i="16" s="1"/>
  <c r="E171" i="16"/>
  <c r="G171" i="16" s="1"/>
  <c r="E170" i="16"/>
  <c r="G170" i="16" s="1"/>
  <c r="E169" i="16"/>
  <c r="F166" i="16"/>
  <c r="F15" i="15" s="1"/>
  <c r="D166" i="16"/>
  <c r="D15" i="15" s="1"/>
  <c r="C166" i="16"/>
  <c r="C15" i="15" s="1"/>
  <c r="E165" i="16"/>
  <c r="G165" i="16" s="1"/>
  <c r="E162" i="16"/>
  <c r="G162" i="16" s="1"/>
  <c r="E161" i="16"/>
  <c r="G161" i="16" s="1"/>
  <c r="E158" i="16"/>
  <c r="G158" i="16" s="1"/>
  <c r="E157" i="16"/>
  <c r="G157" i="16" s="1"/>
  <c r="E156" i="16"/>
  <c r="G156" i="16" s="1"/>
  <c r="E155" i="16"/>
  <c r="G155" i="16" s="1"/>
  <c r="E154" i="16"/>
  <c r="G154" i="16" s="1"/>
  <c r="E153" i="16"/>
  <c r="G153" i="16" s="1"/>
  <c r="E152" i="16"/>
  <c r="G152" i="16" s="1"/>
  <c r="E151" i="16"/>
  <c r="G151" i="16" s="1"/>
  <c r="E150" i="16"/>
  <c r="G150" i="16" s="1"/>
  <c r="E149" i="16"/>
  <c r="G149" i="16" s="1"/>
  <c r="E148" i="16"/>
  <c r="G148" i="16" s="1"/>
  <c r="E147" i="16"/>
  <c r="G147" i="16" s="1"/>
  <c r="E146" i="16"/>
  <c r="G146" i="16" s="1"/>
  <c r="E145" i="16"/>
  <c r="G145" i="16" s="1"/>
  <c r="E144" i="16"/>
  <c r="G144" i="16" s="1"/>
  <c r="E143" i="16"/>
  <c r="G143" i="16" s="1"/>
  <c r="E142" i="16"/>
  <c r="G142" i="16" s="1"/>
  <c r="E141" i="16"/>
  <c r="G141" i="16" s="1"/>
  <c r="E140" i="16"/>
  <c r="G140" i="16" s="1"/>
  <c r="E139" i="16"/>
  <c r="G139" i="16" s="1"/>
  <c r="F136" i="16"/>
  <c r="F14" i="15" s="1"/>
  <c r="D136" i="16"/>
  <c r="D14" i="15" s="1"/>
  <c r="C136" i="16"/>
  <c r="C14" i="15" s="1"/>
  <c r="E135" i="16"/>
  <c r="G135" i="16" s="1"/>
  <c r="E134" i="16"/>
  <c r="G134" i="16" s="1"/>
  <c r="E132" i="16"/>
  <c r="G132" i="16" s="1"/>
  <c r="E130" i="16"/>
  <c r="G130" i="16" s="1"/>
  <c r="E129" i="16"/>
  <c r="G129" i="16" s="1"/>
  <c r="E128" i="16"/>
  <c r="G128" i="16" s="1"/>
  <c r="E127" i="16"/>
  <c r="G127" i="16" s="1"/>
  <c r="E126" i="16"/>
  <c r="G126" i="16" s="1"/>
  <c r="E125" i="16"/>
  <c r="G125" i="16" s="1"/>
  <c r="E124" i="16"/>
  <c r="G124" i="16" s="1"/>
  <c r="E123" i="16"/>
  <c r="G123" i="16" s="1"/>
  <c r="E122" i="16"/>
  <c r="G122" i="16" s="1"/>
  <c r="F119" i="16"/>
  <c r="F13" i="15" s="1"/>
  <c r="D119" i="16"/>
  <c r="D13" i="15" s="1"/>
  <c r="E118" i="16"/>
  <c r="G118" i="16" s="1"/>
  <c r="E117" i="16"/>
  <c r="G117" i="16" s="1"/>
  <c r="E116" i="16"/>
  <c r="G116" i="16" s="1"/>
  <c r="E115" i="16"/>
  <c r="G115" i="16" s="1"/>
  <c r="E114" i="16"/>
  <c r="G114" i="16" s="1"/>
  <c r="E113" i="16"/>
  <c r="G113" i="16" s="1"/>
  <c r="E112" i="16"/>
  <c r="G112" i="16" s="1"/>
  <c r="E111" i="16"/>
  <c r="G111" i="16" s="1"/>
  <c r="E108" i="16"/>
  <c r="G108" i="16" s="1"/>
  <c r="E107" i="16"/>
  <c r="G107" i="16" s="1"/>
  <c r="E106" i="16"/>
  <c r="G106" i="16" s="1"/>
  <c r="E105" i="16"/>
  <c r="G105" i="16" s="1"/>
  <c r="E104" i="16"/>
  <c r="G104" i="16" s="1"/>
  <c r="E103" i="16"/>
  <c r="G103" i="16" s="1"/>
  <c r="E102" i="16"/>
  <c r="G102" i="16" s="1"/>
  <c r="E101" i="16"/>
  <c r="G101" i="16" s="1"/>
  <c r="E100" i="16"/>
  <c r="G100" i="16" s="1"/>
  <c r="E99" i="16"/>
  <c r="G99" i="16" s="1"/>
  <c r="E98" i="16"/>
  <c r="G98" i="16" s="1"/>
  <c r="E97" i="16"/>
  <c r="G97" i="16" s="1"/>
  <c r="E96" i="16"/>
  <c r="G96" i="16" s="1"/>
  <c r="E95" i="16"/>
  <c r="G95" i="16" s="1"/>
  <c r="E94" i="16"/>
  <c r="G94" i="16" s="1"/>
  <c r="F87" i="16"/>
  <c r="F11" i="15" s="1"/>
  <c r="D87" i="16"/>
  <c r="D11" i="15" s="1"/>
  <c r="C87" i="16"/>
  <c r="C11" i="15" s="1"/>
  <c r="E86" i="16"/>
  <c r="G86" i="16" s="1"/>
  <c r="E85" i="16"/>
  <c r="G85" i="16" s="1"/>
  <c r="E84" i="16"/>
  <c r="G84" i="16" s="1"/>
  <c r="E83" i="16"/>
  <c r="G83" i="16" s="1"/>
  <c r="E82" i="16"/>
  <c r="G82" i="16" s="1"/>
  <c r="E81" i="16"/>
  <c r="G81" i="16" s="1"/>
  <c r="E80" i="16"/>
  <c r="G80" i="16" s="1"/>
  <c r="E79" i="16"/>
  <c r="G79" i="16" s="1"/>
  <c r="E78" i="16"/>
  <c r="E77" i="16"/>
  <c r="G77" i="16" s="1"/>
  <c r="E76" i="16"/>
  <c r="G76" i="16" s="1"/>
  <c r="F73" i="16"/>
  <c r="F10" i="15" s="1"/>
  <c r="D73" i="16"/>
  <c r="D10" i="15" s="1"/>
  <c r="C10" i="15"/>
  <c r="E72" i="16"/>
  <c r="G72" i="16" s="1"/>
  <c r="E71" i="16"/>
  <c r="G71" i="16" s="1"/>
  <c r="E69" i="16"/>
  <c r="G69" i="16" s="1"/>
  <c r="E68" i="16"/>
  <c r="G68" i="16" s="1"/>
  <c r="E67" i="16"/>
  <c r="G67" i="16" s="1"/>
  <c r="E66" i="16"/>
  <c r="G66" i="16" s="1"/>
  <c r="E65" i="16"/>
  <c r="G65" i="16" s="1"/>
  <c r="E64" i="16"/>
  <c r="G64" i="16" s="1"/>
  <c r="E62" i="16"/>
  <c r="F59" i="16"/>
  <c r="F9" i="15" s="1"/>
  <c r="D59" i="16"/>
  <c r="D9" i="15" s="1"/>
  <c r="C9" i="15"/>
  <c r="E58" i="16"/>
  <c r="G58" i="16" s="1"/>
  <c r="E57" i="16"/>
  <c r="G57" i="16" s="1"/>
  <c r="E55" i="16"/>
  <c r="G55" i="16" s="1"/>
  <c r="E54" i="16"/>
  <c r="G54" i="16" s="1"/>
  <c r="E53" i="16"/>
  <c r="G53" i="16" s="1"/>
  <c r="E52" i="16"/>
  <c r="G52" i="16" s="1"/>
  <c r="E51" i="16"/>
  <c r="G51" i="16" s="1"/>
  <c r="E50" i="16"/>
  <c r="G50" i="16" s="1"/>
  <c r="E48" i="16"/>
  <c r="G48" i="16" s="1"/>
  <c r="E47" i="16"/>
  <c r="G47" i="16" s="1"/>
  <c r="E46" i="16"/>
  <c r="F43" i="16"/>
  <c r="F8" i="15" s="1"/>
  <c r="D43" i="16"/>
  <c r="C8" i="15"/>
  <c r="E42" i="16"/>
  <c r="G42" i="16" s="1"/>
  <c r="I42" i="16" s="1"/>
  <c r="E40" i="16"/>
  <c r="G40" i="16" s="1"/>
  <c r="I40" i="16" s="1"/>
  <c r="E39" i="16"/>
  <c r="G39" i="16" s="1"/>
  <c r="E38" i="16"/>
  <c r="G38" i="16" s="1"/>
  <c r="I38" i="16" s="1"/>
  <c r="E37" i="16"/>
  <c r="G37" i="16" s="1"/>
  <c r="E36" i="16"/>
  <c r="G36" i="16" s="1"/>
  <c r="I36" i="16" s="1"/>
  <c r="E32" i="16"/>
  <c r="G32" i="16" s="1"/>
  <c r="I32" i="16" s="1"/>
  <c r="E29" i="16"/>
  <c r="G29" i="16" s="1"/>
  <c r="F26" i="16"/>
  <c r="D26" i="16"/>
  <c r="D7" i="15" s="1"/>
  <c r="E25" i="16"/>
  <c r="G25" i="16" s="1"/>
  <c r="E24" i="16"/>
  <c r="G24" i="16" s="1"/>
  <c r="E23" i="16"/>
  <c r="G23" i="16" s="1"/>
  <c r="E22" i="16"/>
  <c r="G22" i="16" s="1"/>
  <c r="E21" i="16"/>
  <c r="G21" i="16" s="1"/>
  <c r="E20" i="16"/>
  <c r="G20" i="16" s="1"/>
  <c r="E15" i="16"/>
  <c r="G15" i="16" s="1"/>
  <c r="E14" i="16"/>
  <c r="G14" i="16" s="1"/>
  <c r="E13" i="16"/>
  <c r="G13" i="16" s="1"/>
  <c r="E12" i="16"/>
  <c r="G12" i="16" s="1"/>
  <c r="I12" i="16" s="1"/>
  <c r="F9" i="16"/>
  <c r="F6" i="15" s="1"/>
  <c r="D9" i="16"/>
  <c r="D6" i="15" s="1"/>
  <c r="C9" i="16"/>
  <c r="E8" i="16"/>
  <c r="G8" i="16" s="1"/>
  <c r="E7" i="16"/>
  <c r="G7" i="16" s="1"/>
  <c r="D65" i="15" l="1"/>
  <c r="F65" i="15"/>
  <c r="C6" i="15"/>
  <c r="C89" i="16"/>
  <c r="O7" i="16"/>
  <c r="O1058" i="16" s="1"/>
  <c r="P7" i="16"/>
  <c r="P1058" i="16" s="1"/>
  <c r="Q7" i="16"/>
  <c r="Q1058" i="16" s="1"/>
  <c r="H9" i="16"/>
  <c r="H6" i="15" s="1"/>
  <c r="I39" i="16"/>
  <c r="E1047" i="16"/>
  <c r="E86" i="15" s="1"/>
  <c r="I8" i="16"/>
  <c r="I1046" i="16"/>
  <c r="I37" i="16"/>
  <c r="E73" i="16"/>
  <c r="E10" i="15" s="1"/>
  <c r="E316" i="16"/>
  <c r="E26" i="15" s="1"/>
  <c r="E560" i="16"/>
  <c r="E46" i="15" s="1"/>
  <c r="D84" i="15"/>
  <c r="I86" i="15"/>
  <c r="G217" i="16"/>
  <c r="G19" i="15" s="1"/>
  <c r="E179" i="16"/>
  <c r="E16" i="15" s="1"/>
  <c r="E504" i="16"/>
  <c r="E41" i="15" s="1"/>
  <c r="E226" i="16"/>
  <c r="E20" i="15" s="1"/>
  <c r="E474" i="16"/>
  <c r="E38" i="15" s="1"/>
  <c r="G468" i="16"/>
  <c r="E447" i="16"/>
  <c r="E36" i="15" s="1"/>
  <c r="E615" i="16"/>
  <c r="E51" i="15" s="1"/>
  <c r="F996" i="16"/>
  <c r="F70" i="15"/>
  <c r="F77" i="15" s="1"/>
  <c r="E59" i="16"/>
  <c r="E9" i="15" s="1"/>
  <c r="G62" i="16"/>
  <c r="G73" i="16" s="1"/>
  <c r="G610" i="16"/>
  <c r="D89" i="16"/>
  <c r="D8" i="15"/>
  <c r="D12" i="15" s="1"/>
  <c r="F89" i="16"/>
  <c r="F7" i="15"/>
  <c r="F12" i="15" s="1"/>
  <c r="E217" i="16"/>
  <c r="E19" i="15" s="1"/>
  <c r="C996" i="16"/>
  <c r="F1040" i="16"/>
  <c r="F82" i="15"/>
  <c r="F84" i="15" s="1"/>
  <c r="C7" i="15"/>
  <c r="E87" i="16"/>
  <c r="E11" i="15" s="1"/>
  <c r="C810" i="16"/>
  <c r="C13" i="15"/>
  <c r="C65" i="15" s="1"/>
  <c r="E331" i="16"/>
  <c r="E27" i="15" s="1"/>
  <c r="D996" i="16"/>
  <c r="D67" i="15"/>
  <c r="D77" i="15" s="1"/>
  <c r="C67" i="15"/>
  <c r="C77" i="15" s="1"/>
  <c r="E902" i="16"/>
  <c r="E71" i="15" s="1"/>
  <c r="C1040" i="16"/>
  <c r="C81" i="15"/>
  <c r="C84" i="15" s="1"/>
  <c r="E1029" i="16"/>
  <c r="E82" i="15" s="1"/>
  <c r="E1038" i="16"/>
  <c r="E83" i="15" s="1"/>
  <c r="E969" i="16"/>
  <c r="E75" i="15" s="1"/>
  <c r="E595" i="16"/>
  <c r="E49" i="15" s="1"/>
  <c r="E91" i="15"/>
  <c r="G91" i="15"/>
  <c r="I91" i="15" s="1"/>
  <c r="G9" i="16"/>
  <c r="G6" i="15" s="1"/>
  <c r="I7" i="16"/>
  <c r="G119" i="16"/>
  <c r="G234" i="16"/>
  <c r="I129" i="16"/>
  <c r="G136" i="16"/>
  <c r="G14" i="15" s="1"/>
  <c r="G246" i="16"/>
  <c r="G166" i="16"/>
  <c r="G358" i="16"/>
  <c r="G30" i="15" s="1"/>
  <c r="E136" i="16"/>
  <c r="E14" i="15" s="1"/>
  <c r="G195" i="16"/>
  <c r="E287" i="16"/>
  <c r="E24" i="15" s="1"/>
  <c r="E436" i="16"/>
  <c r="E35" i="15" s="1"/>
  <c r="G512" i="16"/>
  <c r="G42" i="15" s="1"/>
  <c r="G600" i="16"/>
  <c r="E606" i="16"/>
  <c r="E50" i="15" s="1"/>
  <c r="G342" i="16"/>
  <c r="E352" i="16"/>
  <c r="E29" i="15" s="1"/>
  <c r="G348" i="16"/>
  <c r="E531" i="16"/>
  <c r="E44" i="15" s="1"/>
  <c r="G525" i="16"/>
  <c r="G881" i="16"/>
  <c r="E304" i="16"/>
  <c r="E25" i="15" s="1"/>
  <c r="E358" i="16"/>
  <c r="E30" i="15" s="1"/>
  <c r="G619" i="16"/>
  <c r="E627" i="16"/>
  <c r="E52" i="15" s="1"/>
  <c r="G78" i="16"/>
  <c r="E9" i="16"/>
  <c r="E6" i="15" s="1"/>
  <c r="E119" i="16"/>
  <c r="E13" i="15" s="1"/>
  <c r="E207" i="16"/>
  <c r="E18" i="15" s="1"/>
  <c r="G309" i="16"/>
  <c r="G323" i="16"/>
  <c r="G552" i="16"/>
  <c r="G26" i="16"/>
  <c r="G169" i="16"/>
  <c r="E261" i="16"/>
  <c r="E23" i="15" s="1"/>
  <c r="F810" i="16"/>
  <c r="G198" i="16"/>
  <c r="G220" i="16"/>
  <c r="E234" i="16"/>
  <c r="E21" i="15" s="1"/>
  <c r="G261" i="16"/>
  <c r="G304" i="16"/>
  <c r="E392" i="16"/>
  <c r="E32" i="15" s="1"/>
  <c r="G46" i="16"/>
  <c r="E166" i="16"/>
  <c r="E15" i="15" s="1"/>
  <c r="G43" i="16"/>
  <c r="I29" i="16"/>
  <c r="G377" i="16"/>
  <c r="G450" i="16"/>
  <c r="E465" i="16"/>
  <c r="E37" i="15" s="1"/>
  <c r="E195" i="16"/>
  <c r="E17" i="15" s="1"/>
  <c r="G287" i="16"/>
  <c r="G392" i="16"/>
  <c r="G32" i="15" s="1"/>
  <c r="G542" i="16"/>
  <c r="G45" i="15" s="1"/>
  <c r="E43" i="16"/>
  <c r="E8" i="15" s="1"/>
  <c r="E26" i="16"/>
  <c r="E7" i="15" s="1"/>
  <c r="E246" i="16"/>
  <c r="E22" i="15" s="1"/>
  <c r="E522" i="16"/>
  <c r="E43" i="15" s="1"/>
  <c r="G517" i="16"/>
  <c r="E342" i="16"/>
  <c r="E28" i="15" s="1"/>
  <c r="E491" i="16"/>
  <c r="E40" i="15" s="1"/>
  <c r="G504" i="16"/>
  <c r="G564" i="16"/>
  <c r="E572" i="16"/>
  <c r="E47" i="15" s="1"/>
  <c r="G585" i="16"/>
  <c r="E881" i="16"/>
  <c r="E70" i="15" s="1"/>
  <c r="I1047" i="16"/>
  <c r="E868" i="16"/>
  <c r="E69" i="15" s="1"/>
  <c r="G848" i="16"/>
  <c r="E994" i="16"/>
  <c r="E76" i="15" s="1"/>
  <c r="G991" i="16"/>
  <c r="I991" i="16" s="1"/>
  <c r="G1050" i="16"/>
  <c r="E1051" i="16"/>
  <c r="E87" i="15" s="1"/>
  <c r="G1019" i="16"/>
  <c r="G81" i="15" s="1"/>
  <c r="E483" i="16"/>
  <c r="E39" i="15" s="1"/>
  <c r="G595" i="16"/>
  <c r="G653" i="16"/>
  <c r="E835" i="16"/>
  <c r="E67" i="15" s="1"/>
  <c r="G817" i="16"/>
  <c r="E418" i="16"/>
  <c r="E34" i="15" s="1"/>
  <c r="G421" i="16"/>
  <c r="G440" i="16"/>
  <c r="G477" i="16"/>
  <c r="E925" i="16"/>
  <c r="E72" i="15" s="1"/>
  <c r="G406" i="16"/>
  <c r="E377" i="16"/>
  <c r="E31" i="15" s="1"/>
  <c r="G491" i="16"/>
  <c r="E845" i="16"/>
  <c r="E68" i="15" s="1"/>
  <c r="I972" i="16"/>
  <c r="D810" i="16"/>
  <c r="G395" i="16"/>
  <c r="E403" i="16"/>
  <c r="E33" i="15" s="1"/>
  <c r="E635" i="16"/>
  <c r="E53" i="15" s="1"/>
  <c r="G631" i="16"/>
  <c r="E653" i="16"/>
  <c r="E54" i="15" s="1"/>
  <c r="G838" i="16"/>
  <c r="G902" i="16"/>
  <c r="G71" i="15" s="1"/>
  <c r="E944" i="16"/>
  <c r="E73" i="15" s="1"/>
  <c r="G925" i="16"/>
  <c r="G72" i="15" s="1"/>
  <c r="G956" i="16"/>
  <c r="G1022" i="16"/>
  <c r="G944" i="16"/>
  <c r="E542" i="16"/>
  <c r="E45" i="15" s="1"/>
  <c r="D1040" i="16"/>
  <c r="G1033" i="16"/>
  <c r="I1033" i="16" s="1"/>
  <c r="E512" i="16"/>
  <c r="E42" i="15" s="1"/>
  <c r="E953" i="16"/>
  <c r="E74" i="15" s="1"/>
  <c r="E585" i="16"/>
  <c r="E48" i="15" s="1"/>
  <c r="E1019" i="16"/>
  <c r="G947" i="16"/>
  <c r="C998" i="16" l="1"/>
  <c r="C1042" i="16" s="1"/>
  <c r="C12" i="15"/>
  <c r="E65" i="15"/>
  <c r="G994" i="16"/>
  <c r="G76" i="15" s="1"/>
  <c r="I76" i="15" s="1"/>
  <c r="G331" i="16"/>
  <c r="G27" i="15" s="1"/>
  <c r="G560" i="16"/>
  <c r="G87" i="16"/>
  <c r="G11" i="15" s="1"/>
  <c r="F78" i="15"/>
  <c r="C78" i="15"/>
  <c r="C85" i="15"/>
  <c r="C89" i="15" s="1"/>
  <c r="C93" i="15" s="1"/>
  <c r="F85" i="15"/>
  <c r="F89" i="15" s="1"/>
  <c r="F93" i="15" s="1"/>
  <c r="D78" i="15"/>
  <c r="D85" i="15"/>
  <c r="D89" i="15" s="1"/>
  <c r="D93" i="15" s="1"/>
  <c r="G73" i="15"/>
  <c r="G48" i="15"/>
  <c r="G474" i="16"/>
  <c r="G23" i="15"/>
  <c r="G49" i="15"/>
  <c r="G22" i="15"/>
  <c r="I6" i="15"/>
  <c r="E1040" i="16"/>
  <c r="E81" i="15"/>
  <c r="E84" i="15" s="1"/>
  <c r="G17" i="15"/>
  <c r="G13" i="15"/>
  <c r="G615" i="16"/>
  <c r="G25" i="15"/>
  <c r="G8" i="15"/>
  <c r="G7" i="15"/>
  <c r="E77" i="15"/>
  <c r="G15" i="15"/>
  <c r="G606" i="16"/>
  <c r="G10" i="15"/>
  <c r="G54" i="15"/>
  <c r="G1038" i="16"/>
  <c r="C1054" i="16"/>
  <c r="C1058" i="16" s="1"/>
  <c r="G40" i="15"/>
  <c r="E12" i="15"/>
  <c r="D998" i="16"/>
  <c r="D1042" i="16" s="1"/>
  <c r="D1054" i="16" s="1"/>
  <c r="D1058" i="16" s="1"/>
  <c r="G28" i="15"/>
  <c r="G835" i="16"/>
  <c r="G67" i="15" s="1"/>
  <c r="G41" i="15"/>
  <c r="I9" i="16"/>
  <c r="G24" i="15"/>
  <c r="G31" i="15"/>
  <c r="F998" i="16"/>
  <c r="F1042" i="16" s="1"/>
  <c r="F1054" i="16" s="1"/>
  <c r="F1058" i="16" s="1"/>
  <c r="G70" i="15"/>
  <c r="G21" i="15"/>
  <c r="G868" i="16"/>
  <c r="G418" i="16"/>
  <c r="G483" i="16"/>
  <c r="G436" i="16"/>
  <c r="G627" i="16"/>
  <c r="G1029" i="16"/>
  <c r="G352" i="16"/>
  <c r="E996" i="16"/>
  <c r="G59" i="16"/>
  <c r="G179" i="16"/>
  <c r="G465" i="16"/>
  <c r="G572" i="16"/>
  <c r="E810" i="16"/>
  <c r="G969" i="16"/>
  <c r="I1050" i="16"/>
  <c r="G1051" i="16"/>
  <c r="G316" i="16"/>
  <c r="G522" i="16"/>
  <c r="G447" i="16"/>
  <c r="G226" i="16"/>
  <c r="E89" i="16"/>
  <c r="G531" i="16"/>
  <c r="G635" i="16"/>
  <c r="G953" i="16"/>
  <c r="G403" i="16"/>
  <c r="G845" i="16"/>
  <c r="G207" i="16"/>
  <c r="G1040" i="16" l="1"/>
  <c r="I994" i="16"/>
  <c r="E998" i="16"/>
  <c r="E1042" i="16" s="1"/>
  <c r="E1054" i="16" s="1"/>
  <c r="E1058" i="16" s="1"/>
  <c r="E85" i="15"/>
  <c r="E89" i="15" s="1"/>
  <c r="E93" i="15" s="1"/>
  <c r="E78" i="15"/>
  <c r="G46" i="15"/>
  <c r="G68" i="15"/>
  <c r="G16" i="15"/>
  <c r="G69" i="15"/>
  <c r="G44" i="15"/>
  <c r="I1051" i="16"/>
  <c r="G87" i="15"/>
  <c r="I87" i="15" s="1"/>
  <c r="G82" i="15"/>
  <c r="G50" i="15"/>
  <c r="G75" i="15"/>
  <c r="G52" i="15"/>
  <c r="G33" i="15"/>
  <c r="I1038" i="16"/>
  <c r="G83" i="15"/>
  <c r="I83" i="15" s="1"/>
  <c r="G47" i="15"/>
  <c r="G39" i="15"/>
  <c r="G29" i="15"/>
  <c r="G38" i="15"/>
  <c r="G35" i="15"/>
  <c r="G74" i="15"/>
  <c r="G20" i="15"/>
  <c r="G9" i="15"/>
  <c r="G36" i="15"/>
  <c r="G51" i="15"/>
  <c r="G18" i="15"/>
  <c r="G43" i="15"/>
  <c r="G53" i="15"/>
  <c r="G26" i="15"/>
  <c r="G37" i="15"/>
  <c r="G34" i="15"/>
  <c r="G996" i="16"/>
  <c r="G810" i="16"/>
  <c r="G89" i="16"/>
  <c r="G65" i="15" l="1"/>
  <c r="G12" i="15"/>
  <c r="G84" i="15"/>
  <c r="G77" i="15"/>
  <c r="G998" i="16"/>
  <c r="G78" i="15" l="1"/>
  <c r="G85" i="15"/>
  <c r="G89" i="15" s="1"/>
  <c r="G93" i="15" s="1"/>
  <c r="G1042" i="16"/>
  <c r="G1054" i="16" l="1"/>
  <c r="G1058" i="16" s="1"/>
  <c r="G102" i="3" l="1"/>
  <c r="I98" i="16" s="1"/>
  <c r="G100" i="3"/>
  <c r="I96" i="16" s="1"/>
  <c r="G74" i="3"/>
  <c r="I68" i="16" s="1"/>
  <c r="G54" i="3"/>
  <c r="H50" i="16" s="1"/>
  <c r="I50" i="16" s="1"/>
  <c r="G21" i="3"/>
  <c r="I19" i="16" s="1"/>
  <c r="M1115" i="3"/>
  <c r="L1115" i="3"/>
  <c r="L1108" i="3"/>
  <c r="M1108" i="3"/>
  <c r="M1102" i="3"/>
  <c r="L1102" i="3"/>
  <c r="M1092" i="3"/>
  <c r="L1092" i="3"/>
  <c r="M1068" i="3"/>
  <c r="L1068" i="3"/>
  <c r="M1065" i="3"/>
  <c r="L1065" i="3"/>
  <c r="M1062" i="3"/>
  <c r="L1062" i="3"/>
  <c r="M1056" i="3"/>
  <c r="L1056" i="3"/>
  <c r="M1050" i="3"/>
  <c r="L1050" i="3"/>
  <c r="M1044" i="3"/>
  <c r="L1044" i="3"/>
  <c r="M1005" i="3"/>
  <c r="L1005" i="3"/>
  <c r="M1009" i="3"/>
  <c r="L1009" i="3"/>
  <c r="M1002" i="3"/>
  <c r="L1002" i="3"/>
  <c r="M999" i="3"/>
  <c r="L999" i="3"/>
  <c r="M996" i="3"/>
  <c r="L996" i="3"/>
  <c r="M993" i="3"/>
  <c r="L993" i="3"/>
  <c r="M990" i="3"/>
  <c r="L990" i="3"/>
  <c r="M987" i="3"/>
  <c r="L987" i="3"/>
  <c r="M975" i="3"/>
  <c r="L975" i="3"/>
  <c r="M960" i="3"/>
  <c r="L960" i="3"/>
  <c r="G59" i="3" l="1"/>
  <c r="I54" i="16" s="1"/>
  <c r="C4" i="14" a="1"/>
  <c r="C4" i="14" s="1"/>
  <c r="B4" i="14" a="1"/>
  <c r="B4" i="14" s="1"/>
  <c r="Q107" i="9" l="1"/>
  <c r="Q65" i="9"/>
  <c r="Q64" i="9"/>
  <c r="Q63" i="9"/>
  <c r="Q62" i="9"/>
  <c r="Q61" i="9"/>
  <c r="Q60" i="9"/>
  <c r="Q59" i="9"/>
  <c r="P113" i="9"/>
  <c r="O113" i="9"/>
  <c r="N113" i="9"/>
  <c r="M113" i="9"/>
  <c r="L113" i="9"/>
  <c r="K113" i="9"/>
  <c r="J113" i="9"/>
  <c r="I113" i="9"/>
  <c r="H113" i="9"/>
  <c r="G113" i="9"/>
  <c r="F113" i="9"/>
  <c r="E113" i="9"/>
  <c r="D113" i="9"/>
  <c r="Q111" i="9"/>
  <c r="Q110" i="9"/>
  <c r="Q109" i="9"/>
  <c r="Q108" i="9"/>
  <c r="Q106" i="9"/>
  <c r="Q105" i="9"/>
  <c r="Q104" i="9"/>
  <c r="Q103" i="9"/>
  <c r="Q102" i="9"/>
  <c r="Q97" i="9"/>
  <c r="Q95" i="9"/>
  <c r="Q91" i="9"/>
  <c r="P89" i="9"/>
  <c r="O89" i="9"/>
  <c r="N89" i="9"/>
  <c r="M89" i="9"/>
  <c r="L89" i="9"/>
  <c r="K89" i="9"/>
  <c r="J89" i="9"/>
  <c r="I89" i="9"/>
  <c r="H89" i="9"/>
  <c r="G89" i="9"/>
  <c r="F89" i="9"/>
  <c r="E89" i="9"/>
  <c r="Q87" i="9"/>
  <c r="Q86" i="9"/>
  <c r="Q85" i="9"/>
  <c r="P81" i="9"/>
  <c r="O81" i="9"/>
  <c r="N81" i="9"/>
  <c r="M81" i="9"/>
  <c r="L81" i="9"/>
  <c r="L83" i="9" s="1"/>
  <c r="K81" i="9"/>
  <c r="J81" i="9"/>
  <c r="I81" i="9"/>
  <c r="H81" i="9"/>
  <c r="G81" i="9"/>
  <c r="F81" i="9"/>
  <c r="E81" i="9"/>
  <c r="Q79" i="9"/>
  <c r="Q78" i="9"/>
  <c r="Q77" i="9"/>
  <c r="Q76" i="9"/>
  <c r="Q75" i="9"/>
  <c r="Q74" i="9"/>
  <c r="Q73" i="9"/>
  <c r="Q72" i="9"/>
  <c r="Q71" i="9"/>
  <c r="Q70"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P14" i="9"/>
  <c r="O14" i="9"/>
  <c r="N14" i="9"/>
  <c r="M14" i="9"/>
  <c r="L14" i="9"/>
  <c r="K14" i="9"/>
  <c r="J14" i="9"/>
  <c r="I14" i="9"/>
  <c r="H14" i="9"/>
  <c r="G14" i="9"/>
  <c r="F14" i="9"/>
  <c r="E14" i="9"/>
  <c r="Q12" i="9"/>
  <c r="Q11" i="9"/>
  <c r="Q10" i="9"/>
  <c r="Q9" i="9"/>
  <c r="Q8" i="9"/>
  <c r="Q7" i="9"/>
  <c r="Q81" i="9" l="1"/>
  <c r="L93" i="9"/>
  <c r="G83" i="9"/>
  <c r="G93" i="9" s="1"/>
  <c r="F83" i="9"/>
  <c r="F93" i="9" s="1"/>
  <c r="N83" i="9"/>
  <c r="N93" i="9" s="1"/>
  <c r="O83" i="9"/>
  <c r="O93" i="9" s="1"/>
  <c r="E83" i="9"/>
  <c r="E93" i="9" s="1"/>
  <c r="M83" i="9"/>
  <c r="M93" i="9" s="1"/>
  <c r="Q113" i="9"/>
  <c r="K83" i="9"/>
  <c r="K93" i="9" s="1"/>
  <c r="H83" i="9"/>
  <c r="P83" i="9"/>
  <c r="P93" i="9" s="1"/>
  <c r="I83" i="9"/>
  <c r="I93" i="9" s="1"/>
  <c r="J83" i="9"/>
  <c r="J93" i="9" s="1"/>
  <c r="E98" i="9"/>
  <c r="E115" i="9" s="1"/>
  <c r="E117" i="9" s="1"/>
  <c r="M98" i="9"/>
  <c r="M115" i="9" s="1"/>
  <c r="F98" i="9"/>
  <c r="F115" i="9" s="1"/>
  <c r="N98" i="9"/>
  <c r="N115" i="9" s="1"/>
  <c r="O98" i="9"/>
  <c r="O115" i="9" s="1"/>
  <c r="H98" i="9"/>
  <c r="H115" i="9" s="1"/>
  <c r="P98" i="9"/>
  <c r="P115" i="9" s="1"/>
  <c r="K98" i="9"/>
  <c r="K115" i="9" s="1"/>
  <c r="G98" i="9"/>
  <c r="G115" i="9" s="1"/>
  <c r="J98" i="9"/>
  <c r="J115" i="9" s="1"/>
  <c r="I98" i="9"/>
  <c r="I115" i="9" s="1"/>
  <c r="L98" i="9"/>
  <c r="L115" i="9" s="1"/>
  <c r="H93" i="9"/>
  <c r="Q14" i="9"/>
  <c r="Q89" i="9"/>
  <c r="Q98" i="9" l="1"/>
  <c r="F117" i="9"/>
  <c r="G117" i="9" s="1"/>
  <c r="H117" i="9" s="1"/>
  <c r="I117" i="9" s="1"/>
  <c r="J117" i="9" s="1"/>
  <c r="Q93" i="9"/>
  <c r="Q83" i="9"/>
  <c r="K117" i="9"/>
  <c r="L117" i="9" s="1"/>
  <c r="M117" i="9" s="1"/>
  <c r="N117" i="9" s="1"/>
  <c r="O117" i="9" s="1"/>
  <c r="P117" i="9" s="1"/>
  <c r="F16" i="7"/>
  <c r="G16" i="7" s="1"/>
  <c r="N1230" i="3"/>
  <c r="M1230" i="3"/>
  <c r="L1230" i="3"/>
  <c r="L1231" i="3" s="1"/>
  <c r="N1224" i="3"/>
  <c r="N1225" i="3" s="1"/>
  <c r="M1224" i="3"/>
  <c r="M1225" i="3" s="1"/>
  <c r="L1224" i="3"/>
  <c r="L1225" i="3" s="1"/>
  <c r="N1219" i="3"/>
  <c r="N1220" i="3" s="1"/>
  <c r="M1219" i="3"/>
  <c r="M1220" i="3" s="1"/>
  <c r="L1219" i="3"/>
  <c r="L1220" i="3" s="1"/>
  <c r="L1210" i="3"/>
  <c r="M1210" i="3"/>
  <c r="N1210" i="3"/>
  <c r="L1211" i="3"/>
  <c r="M1211" i="3"/>
  <c r="N1211" i="3"/>
  <c r="L1212" i="3"/>
  <c r="M1212" i="3"/>
  <c r="N1212" i="3"/>
  <c r="L1213" i="3"/>
  <c r="M1213" i="3"/>
  <c r="N1213" i="3"/>
  <c r="L1214" i="3"/>
  <c r="M1214" i="3"/>
  <c r="N1214" i="3"/>
  <c r="N1209" i="3"/>
  <c r="M1209" i="3"/>
  <c r="L1209" i="3"/>
  <c r="N1194" i="3"/>
  <c r="N1195" i="3"/>
  <c r="N1196" i="3"/>
  <c r="N1197" i="3"/>
  <c r="N1198" i="3"/>
  <c r="L1199" i="3"/>
  <c r="M1199" i="3"/>
  <c r="N1199" i="3"/>
  <c r="L1200" i="3"/>
  <c r="M1200" i="3"/>
  <c r="N1200" i="3"/>
  <c r="L1201" i="3"/>
  <c r="M1201" i="3"/>
  <c r="N1201" i="3"/>
  <c r="L1202" i="3"/>
  <c r="M1202" i="3"/>
  <c r="N1202" i="3"/>
  <c r="L1203" i="3"/>
  <c r="M1203" i="3"/>
  <c r="N1203" i="3"/>
  <c r="L1204" i="3"/>
  <c r="M1204" i="3"/>
  <c r="N1204" i="3"/>
  <c r="N1193" i="3"/>
  <c r="M1193" i="3"/>
  <c r="L1193" i="3"/>
  <c r="L1175" i="3"/>
  <c r="M1175" i="3"/>
  <c r="N1175" i="3"/>
  <c r="L1176" i="3"/>
  <c r="M1176" i="3"/>
  <c r="N1176" i="3"/>
  <c r="L1177" i="3"/>
  <c r="M1177" i="3"/>
  <c r="N1177" i="3"/>
  <c r="L1178" i="3"/>
  <c r="M1178" i="3"/>
  <c r="N1178" i="3"/>
  <c r="L1179" i="3"/>
  <c r="M1179" i="3"/>
  <c r="N1179" i="3"/>
  <c r="L1180" i="3"/>
  <c r="M1180" i="3"/>
  <c r="N1180" i="3"/>
  <c r="L1181" i="3"/>
  <c r="M1181" i="3"/>
  <c r="N1181" i="3"/>
  <c r="N1182" i="3"/>
  <c r="L1183" i="3"/>
  <c r="M1183" i="3"/>
  <c r="N1183" i="3"/>
  <c r="L1184" i="3"/>
  <c r="M1184" i="3"/>
  <c r="N1184" i="3"/>
  <c r="L1185" i="3"/>
  <c r="M1185" i="3"/>
  <c r="N1185" i="3"/>
  <c r="N1186" i="3"/>
  <c r="L1187" i="3"/>
  <c r="M1187" i="3"/>
  <c r="N1187" i="3"/>
  <c r="L1188" i="3"/>
  <c r="M1188" i="3"/>
  <c r="N1188" i="3"/>
  <c r="N1174" i="3"/>
  <c r="M1174" i="3"/>
  <c r="L1174" i="3"/>
  <c r="N1148" i="3"/>
  <c r="N1170" i="3" s="1"/>
  <c r="O96" i="2" s="1"/>
  <c r="M1148" i="3"/>
  <c r="L1148" i="3"/>
  <c r="L1129" i="3"/>
  <c r="M1129" i="3"/>
  <c r="N1129" i="3"/>
  <c r="N1130" i="3"/>
  <c r="N1131" i="3"/>
  <c r="N1132" i="3"/>
  <c r="L1133" i="3"/>
  <c r="M1133" i="3"/>
  <c r="N1133" i="3"/>
  <c r="L1134" i="3"/>
  <c r="M1134" i="3"/>
  <c r="N1134" i="3"/>
  <c r="L1135" i="3"/>
  <c r="M1135" i="3"/>
  <c r="N1135" i="3"/>
  <c r="L1136" i="3"/>
  <c r="M1136" i="3"/>
  <c r="N1136" i="3"/>
  <c r="L1137" i="3"/>
  <c r="M1137" i="3"/>
  <c r="N1137" i="3"/>
  <c r="L1138" i="3"/>
  <c r="M1138" i="3"/>
  <c r="N1138" i="3"/>
  <c r="L1139" i="3"/>
  <c r="M1139" i="3"/>
  <c r="N1139" i="3"/>
  <c r="L1140" i="3"/>
  <c r="M1140" i="3"/>
  <c r="N1140" i="3"/>
  <c r="L1141" i="3"/>
  <c r="M1141" i="3"/>
  <c r="N1141" i="3"/>
  <c r="L1142" i="3"/>
  <c r="M1142" i="3"/>
  <c r="N1142" i="3"/>
  <c r="L1143" i="3"/>
  <c r="M1143" i="3"/>
  <c r="N1143" i="3"/>
  <c r="N1128" i="3"/>
  <c r="M1128" i="3"/>
  <c r="L1128" i="3"/>
  <c r="L1123" i="3"/>
  <c r="N1103" i="3"/>
  <c r="N1104" i="3"/>
  <c r="N1105" i="3"/>
  <c r="N1106" i="3"/>
  <c r="L1107" i="3"/>
  <c r="M1107" i="3"/>
  <c r="N1107" i="3"/>
  <c r="N1108" i="3"/>
  <c r="N1109" i="3"/>
  <c r="N1110" i="3"/>
  <c r="N1111" i="3"/>
  <c r="N1112" i="3"/>
  <c r="N1113" i="3"/>
  <c r="N1114" i="3"/>
  <c r="N1115" i="3"/>
  <c r="N1116" i="3"/>
  <c r="N1117" i="3"/>
  <c r="N1118" i="3"/>
  <c r="N1119" i="3"/>
  <c r="N1120" i="3"/>
  <c r="N1121" i="3"/>
  <c r="L1122" i="3"/>
  <c r="M1122" i="3"/>
  <c r="N1122" i="3"/>
  <c r="M1123" i="3"/>
  <c r="N1123" i="3"/>
  <c r="N1102" i="3"/>
  <c r="L1077" i="3"/>
  <c r="M1077" i="3"/>
  <c r="N1077" i="3"/>
  <c r="N1078" i="3"/>
  <c r="N1079" i="3"/>
  <c r="N1080" i="3"/>
  <c r="N1081" i="3"/>
  <c r="L1082" i="3"/>
  <c r="M1082" i="3"/>
  <c r="N1082" i="3"/>
  <c r="L1083" i="3"/>
  <c r="M1083" i="3"/>
  <c r="N1083" i="3"/>
  <c r="L1084" i="3"/>
  <c r="M1084" i="3"/>
  <c r="N1084" i="3"/>
  <c r="L1085" i="3"/>
  <c r="M1085" i="3"/>
  <c r="N1085" i="3"/>
  <c r="L1086" i="3"/>
  <c r="M1086" i="3"/>
  <c r="N1086" i="3"/>
  <c r="L1087" i="3"/>
  <c r="M1087" i="3"/>
  <c r="N1087" i="3"/>
  <c r="L1088" i="3"/>
  <c r="M1088" i="3"/>
  <c r="N1088" i="3"/>
  <c r="L1089" i="3"/>
  <c r="M1089" i="3"/>
  <c r="N1089" i="3"/>
  <c r="L1090" i="3"/>
  <c r="M1090" i="3"/>
  <c r="N1090" i="3"/>
  <c r="L1091" i="3"/>
  <c r="M1091" i="3"/>
  <c r="N1091" i="3"/>
  <c r="N1092" i="3"/>
  <c r="N1093" i="3"/>
  <c r="N1094" i="3"/>
  <c r="L1095" i="3"/>
  <c r="M1095" i="3"/>
  <c r="N1095" i="3"/>
  <c r="L1096" i="3"/>
  <c r="M1096" i="3"/>
  <c r="N1096" i="3"/>
  <c r="L1097" i="3"/>
  <c r="M1097" i="3"/>
  <c r="N1097" i="3"/>
  <c r="N1076" i="3"/>
  <c r="M1076" i="3"/>
  <c r="L1076" i="3"/>
  <c r="L1041" i="3"/>
  <c r="M1041" i="3"/>
  <c r="N1041" i="3"/>
  <c r="L1042" i="3"/>
  <c r="M1042" i="3"/>
  <c r="N1042" i="3"/>
  <c r="L1043" i="3"/>
  <c r="M1043" i="3"/>
  <c r="N1043" i="3"/>
  <c r="N1044" i="3"/>
  <c r="N1045" i="3"/>
  <c r="N1046" i="3"/>
  <c r="L1047" i="3"/>
  <c r="M1047" i="3"/>
  <c r="N1047" i="3"/>
  <c r="L1048" i="3"/>
  <c r="M1048" i="3"/>
  <c r="N1048" i="3"/>
  <c r="L1049" i="3"/>
  <c r="M1049" i="3"/>
  <c r="N1049" i="3"/>
  <c r="N1050" i="3"/>
  <c r="N1051" i="3"/>
  <c r="N1052" i="3"/>
  <c r="L1053" i="3"/>
  <c r="M1053" i="3"/>
  <c r="N1053" i="3"/>
  <c r="L1054" i="3"/>
  <c r="M1054" i="3"/>
  <c r="N1054" i="3"/>
  <c r="L1055" i="3"/>
  <c r="M1055" i="3"/>
  <c r="N1055" i="3"/>
  <c r="N1056" i="3"/>
  <c r="N1057" i="3"/>
  <c r="N1058" i="3"/>
  <c r="L1059" i="3"/>
  <c r="M1059" i="3"/>
  <c r="N1059" i="3"/>
  <c r="L1060" i="3"/>
  <c r="M1060" i="3"/>
  <c r="N1060" i="3"/>
  <c r="L1061" i="3"/>
  <c r="M1061" i="3"/>
  <c r="N1061" i="3"/>
  <c r="N1062" i="3"/>
  <c r="N1063" i="3"/>
  <c r="N1064" i="3"/>
  <c r="N1065" i="3"/>
  <c r="N1066" i="3"/>
  <c r="N1067" i="3"/>
  <c r="N1068" i="3"/>
  <c r="N1069" i="3"/>
  <c r="N1070" i="3"/>
  <c r="L1071" i="3"/>
  <c r="M1071" i="3"/>
  <c r="N1071" i="3"/>
  <c r="N1040" i="3"/>
  <c r="M1040" i="3"/>
  <c r="L1040" i="3"/>
  <c r="L1019" i="3"/>
  <c r="M1019" i="3"/>
  <c r="N1019" i="3"/>
  <c r="L1020" i="3"/>
  <c r="M1020" i="3"/>
  <c r="N1020" i="3"/>
  <c r="L1021" i="3"/>
  <c r="M1021" i="3"/>
  <c r="N1021" i="3"/>
  <c r="L1022" i="3"/>
  <c r="M1022" i="3"/>
  <c r="N1022" i="3"/>
  <c r="L1023" i="3"/>
  <c r="M1023" i="3"/>
  <c r="N1023" i="3"/>
  <c r="L1024" i="3"/>
  <c r="M1024" i="3"/>
  <c r="N1024" i="3"/>
  <c r="L1025" i="3"/>
  <c r="M1025" i="3"/>
  <c r="N1025" i="3"/>
  <c r="L1026" i="3"/>
  <c r="M1026" i="3"/>
  <c r="N1026" i="3"/>
  <c r="L1027" i="3"/>
  <c r="M1027" i="3"/>
  <c r="N1027" i="3"/>
  <c r="L1028" i="3"/>
  <c r="M1028" i="3"/>
  <c r="N1028" i="3"/>
  <c r="L1029" i="3"/>
  <c r="M1029" i="3"/>
  <c r="N1029" i="3"/>
  <c r="L1030" i="3"/>
  <c r="M1030" i="3"/>
  <c r="N1030" i="3"/>
  <c r="L1031" i="3"/>
  <c r="M1031" i="3"/>
  <c r="N1031" i="3"/>
  <c r="L1032" i="3"/>
  <c r="M1032" i="3"/>
  <c r="N1032" i="3"/>
  <c r="L1033" i="3"/>
  <c r="M1033" i="3"/>
  <c r="N1033" i="3"/>
  <c r="L1034" i="3"/>
  <c r="M1034" i="3"/>
  <c r="N1034" i="3"/>
  <c r="L1035" i="3"/>
  <c r="M1035" i="3"/>
  <c r="N1035" i="3"/>
  <c r="N1018" i="3"/>
  <c r="M1018" i="3"/>
  <c r="L1018" i="3"/>
  <c r="N1013" i="3"/>
  <c r="M1013" i="3"/>
  <c r="L1013" i="3"/>
  <c r="N1012" i="3"/>
  <c r="M1012" i="3"/>
  <c r="L1012" i="3"/>
  <c r="N1009" i="3"/>
  <c r="N1005" i="3"/>
  <c r="N1002" i="3"/>
  <c r="N999" i="3"/>
  <c r="N996" i="3"/>
  <c r="N993" i="3"/>
  <c r="N990" i="3"/>
  <c r="N987" i="3"/>
  <c r="L980" i="3"/>
  <c r="M980" i="3"/>
  <c r="N980" i="3"/>
  <c r="L981" i="3"/>
  <c r="M981" i="3"/>
  <c r="N981" i="3"/>
  <c r="L982" i="3"/>
  <c r="M982" i="3"/>
  <c r="N982" i="3"/>
  <c r="N979" i="3"/>
  <c r="M979" i="3"/>
  <c r="L979" i="3"/>
  <c r="L965" i="3"/>
  <c r="M965" i="3"/>
  <c r="N965" i="3"/>
  <c r="L966" i="3"/>
  <c r="M966" i="3"/>
  <c r="N966" i="3"/>
  <c r="L967" i="3"/>
  <c r="M967" i="3"/>
  <c r="N967" i="3"/>
  <c r="L968" i="3"/>
  <c r="M968" i="3"/>
  <c r="N968" i="3"/>
  <c r="L969" i="3"/>
  <c r="M969" i="3"/>
  <c r="N969" i="3"/>
  <c r="L970" i="3"/>
  <c r="M970" i="3"/>
  <c r="N970" i="3"/>
  <c r="L971" i="3"/>
  <c r="M971" i="3"/>
  <c r="N971" i="3"/>
  <c r="L972" i="3"/>
  <c r="M972" i="3"/>
  <c r="N972" i="3"/>
  <c r="L973" i="3"/>
  <c r="M973" i="3"/>
  <c r="N973" i="3"/>
  <c r="L974" i="3"/>
  <c r="M974" i="3"/>
  <c r="N974" i="3"/>
  <c r="N975" i="3"/>
  <c r="N964" i="3"/>
  <c r="M964" i="3"/>
  <c r="L964" i="3"/>
  <c r="N960" i="3"/>
  <c r="N959" i="3"/>
  <c r="M959" i="3"/>
  <c r="L959" i="3"/>
  <c r="N955" i="3"/>
  <c r="M955" i="3"/>
  <c r="L955" i="3"/>
  <c r="N952" i="3"/>
  <c r="M952" i="3"/>
  <c r="L952" i="3"/>
  <c r="L942" i="3"/>
  <c r="M942" i="3"/>
  <c r="N942" i="3"/>
  <c r="L943" i="3"/>
  <c r="M943" i="3"/>
  <c r="N943" i="3"/>
  <c r="L944" i="3"/>
  <c r="M944" i="3"/>
  <c r="N944" i="3"/>
  <c r="L945" i="3"/>
  <c r="M945" i="3"/>
  <c r="N945" i="3"/>
  <c r="L946" i="3"/>
  <c r="M946" i="3"/>
  <c r="N946" i="3"/>
  <c r="L947" i="3"/>
  <c r="M947" i="3"/>
  <c r="N947" i="3"/>
  <c r="N941" i="3"/>
  <c r="M941" i="3"/>
  <c r="L941" i="3"/>
  <c r="L932" i="3"/>
  <c r="M932" i="3"/>
  <c r="N932" i="3"/>
  <c r="L933" i="3"/>
  <c r="M933" i="3"/>
  <c r="N933" i="3"/>
  <c r="L934" i="3"/>
  <c r="M934" i="3"/>
  <c r="N934" i="3"/>
  <c r="L935" i="3"/>
  <c r="M935" i="3"/>
  <c r="N935" i="3"/>
  <c r="L936" i="3"/>
  <c r="M936" i="3"/>
  <c r="N936" i="3"/>
  <c r="L918" i="3"/>
  <c r="M918" i="3"/>
  <c r="N918" i="3"/>
  <c r="L919" i="3"/>
  <c r="M919" i="3"/>
  <c r="N919" i="3"/>
  <c r="L920" i="3"/>
  <c r="M920" i="3"/>
  <c r="N920" i="3"/>
  <c r="L921" i="3"/>
  <c r="M921" i="3"/>
  <c r="N921" i="3"/>
  <c r="L922" i="3"/>
  <c r="M922" i="3"/>
  <c r="N922" i="3"/>
  <c r="L923" i="3"/>
  <c r="M923" i="3"/>
  <c r="N923" i="3"/>
  <c r="L924" i="3"/>
  <c r="M924" i="3"/>
  <c r="N924" i="3"/>
  <c r="L925" i="3"/>
  <c r="M925" i="3"/>
  <c r="N925" i="3"/>
  <c r="L926" i="3"/>
  <c r="M926" i="3"/>
  <c r="N926" i="3"/>
  <c r="L927" i="3"/>
  <c r="M927" i="3"/>
  <c r="N927" i="3"/>
  <c r="L928" i="3"/>
  <c r="M928" i="3"/>
  <c r="N928" i="3"/>
  <c r="L929" i="3"/>
  <c r="M929" i="3"/>
  <c r="N929" i="3"/>
  <c r="L930" i="3"/>
  <c r="M930" i="3"/>
  <c r="N930" i="3"/>
  <c r="L931" i="3"/>
  <c r="M931" i="3"/>
  <c r="N931" i="3"/>
  <c r="N917" i="3"/>
  <c r="M917" i="3"/>
  <c r="L917" i="3"/>
  <c r="L904" i="3"/>
  <c r="M904" i="3"/>
  <c r="N904" i="3"/>
  <c r="L905" i="3"/>
  <c r="M905" i="3"/>
  <c r="N905" i="3"/>
  <c r="L906" i="3"/>
  <c r="M906" i="3"/>
  <c r="N906" i="3"/>
  <c r="L907" i="3"/>
  <c r="M907" i="3"/>
  <c r="N907" i="3"/>
  <c r="L908" i="3"/>
  <c r="M908" i="3"/>
  <c r="N908" i="3"/>
  <c r="L909" i="3"/>
  <c r="M909" i="3"/>
  <c r="N909" i="3"/>
  <c r="L910" i="3"/>
  <c r="M910" i="3"/>
  <c r="N910" i="3"/>
  <c r="L911" i="3"/>
  <c r="M911" i="3"/>
  <c r="N911" i="3"/>
  <c r="L912" i="3"/>
  <c r="M912" i="3"/>
  <c r="N912" i="3"/>
  <c r="L894" i="3"/>
  <c r="M894" i="3"/>
  <c r="N894" i="3"/>
  <c r="L895" i="3"/>
  <c r="M895" i="3"/>
  <c r="N895" i="3"/>
  <c r="L896" i="3"/>
  <c r="M896" i="3"/>
  <c r="N896" i="3"/>
  <c r="L897" i="3"/>
  <c r="M897" i="3"/>
  <c r="N897" i="3"/>
  <c r="L898" i="3"/>
  <c r="M898" i="3"/>
  <c r="N898" i="3"/>
  <c r="L899" i="3"/>
  <c r="M899" i="3"/>
  <c r="N899" i="3"/>
  <c r="L900" i="3"/>
  <c r="M900" i="3"/>
  <c r="N900" i="3"/>
  <c r="L901" i="3"/>
  <c r="M901" i="3"/>
  <c r="N901" i="3"/>
  <c r="L902" i="3"/>
  <c r="M902" i="3"/>
  <c r="N902" i="3"/>
  <c r="L903" i="3"/>
  <c r="M903" i="3"/>
  <c r="N903" i="3"/>
  <c r="N893" i="3"/>
  <c r="M893" i="3"/>
  <c r="L893" i="3"/>
  <c r="N888" i="3"/>
  <c r="M888" i="3"/>
  <c r="L888" i="3"/>
  <c r="N878" i="3"/>
  <c r="M878" i="3"/>
  <c r="L878" i="3"/>
  <c r="L864" i="3"/>
  <c r="M864" i="3"/>
  <c r="N864" i="3"/>
  <c r="L865" i="3"/>
  <c r="M865" i="3"/>
  <c r="N865" i="3"/>
  <c r="L866" i="3"/>
  <c r="M866" i="3"/>
  <c r="N866" i="3"/>
  <c r="L867" i="3"/>
  <c r="M867" i="3"/>
  <c r="N867" i="3"/>
  <c r="L868" i="3"/>
  <c r="M868" i="3"/>
  <c r="N868" i="3"/>
  <c r="L869" i="3"/>
  <c r="M869" i="3"/>
  <c r="N869" i="3"/>
  <c r="L870" i="3"/>
  <c r="M870" i="3"/>
  <c r="N870" i="3"/>
  <c r="L871" i="3"/>
  <c r="M871" i="3"/>
  <c r="N871" i="3"/>
  <c r="L872" i="3"/>
  <c r="M872" i="3"/>
  <c r="N872" i="3"/>
  <c r="L873" i="3"/>
  <c r="M873" i="3"/>
  <c r="N873" i="3"/>
  <c r="N863" i="3"/>
  <c r="M863" i="3"/>
  <c r="L863" i="3"/>
  <c r="L853" i="3"/>
  <c r="M853" i="3"/>
  <c r="N853" i="3"/>
  <c r="L854" i="3"/>
  <c r="M854" i="3"/>
  <c r="N854" i="3"/>
  <c r="L855" i="3"/>
  <c r="M855" i="3"/>
  <c r="N855" i="3"/>
  <c r="L856" i="3"/>
  <c r="M856" i="3"/>
  <c r="N856" i="3"/>
  <c r="L857" i="3"/>
  <c r="M857" i="3"/>
  <c r="N857" i="3"/>
  <c r="L858" i="3"/>
  <c r="M858" i="3"/>
  <c r="N858" i="3"/>
  <c r="L840" i="3"/>
  <c r="M840" i="3"/>
  <c r="N840" i="3"/>
  <c r="L841" i="3"/>
  <c r="M841" i="3"/>
  <c r="N841" i="3"/>
  <c r="L842" i="3"/>
  <c r="M842" i="3"/>
  <c r="N842" i="3"/>
  <c r="L843" i="3"/>
  <c r="M843" i="3"/>
  <c r="N843" i="3"/>
  <c r="L844" i="3"/>
  <c r="M844" i="3"/>
  <c r="N844" i="3"/>
  <c r="L845" i="3"/>
  <c r="M845" i="3"/>
  <c r="N845" i="3"/>
  <c r="L846" i="3"/>
  <c r="M846" i="3"/>
  <c r="N846" i="3"/>
  <c r="L847" i="3"/>
  <c r="M847" i="3"/>
  <c r="N847" i="3"/>
  <c r="L848" i="3"/>
  <c r="M848" i="3"/>
  <c r="N848" i="3"/>
  <c r="L849" i="3"/>
  <c r="M849" i="3"/>
  <c r="N849" i="3"/>
  <c r="L850" i="3"/>
  <c r="M850" i="3"/>
  <c r="N850" i="3"/>
  <c r="L851" i="3"/>
  <c r="M851" i="3"/>
  <c r="N851" i="3"/>
  <c r="L852" i="3"/>
  <c r="M852" i="3"/>
  <c r="N852" i="3"/>
  <c r="L828" i="3"/>
  <c r="M828" i="3"/>
  <c r="N828" i="3"/>
  <c r="L829" i="3"/>
  <c r="M829" i="3"/>
  <c r="N829" i="3"/>
  <c r="L830" i="3"/>
  <c r="M830" i="3"/>
  <c r="N830" i="3"/>
  <c r="L831" i="3"/>
  <c r="M831" i="3"/>
  <c r="N831" i="3"/>
  <c r="L832" i="3"/>
  <c r="M832" i="3"/>
  <c r="N832" i="3"/>
  <c r="L833" i="3"/>
  <c r="M833" i="3"/>
  <c r="N833" i="3"/>
  <c r="L834" i="3"/>
  <c r="M834" i="3"/>
  <c r="N834" i="3"/>
  <c r="L835" i="3"/>
  <c r="M835" i="3"/>
  <c r="N835" i="3"/>
  <c r="L836" i="3"/>
  <c r="M836" i="3"/>
  <c r="N836" i="3"/>
  <c r="L837" i="3"/>
  <c r="M837" i="3"/>
  <c r="N837" i="3"/>
  <c r="L838" i="3"/>
  <c r="M838" i="3"/>
  <c r="N838" i="3"/>
  <c r="L839" i="3"/>
  <c r="M839" i="3"/>
  <c r="N839" i="3"/>
  <c r="N827" i="3"/>
  <c r="M827" i="3"/>
  <c r="L827" i="3"/>
  <c r="N822" i="3"/>
  <c r="M822" i="3"/>
  <c r="L822" i="3"/>
  <c r="L815" i="3"/>
  <c r="M815" i="3"/>
  <c r="N815" i="3"/>
  <c r="L816" i="3"/>
  <c r="M816" i="3"/>
  <c r="N816" i="3"/>
  <c r="L817" i="3"/>
  <c r="M817" i="3"/>
  <c r="N817" i="3"/>
  <c r="L818" i="3"/>
  <c r="M818" i="3"/>
  <c r="N818" i="3"/>
  <c r="L819" i="3"/>
  <c r="M819" i="3"/>
  <c r="N819" i="3"/>
  <c r="L820" i="3"/>
  <c r="M820" i="3"/>
  <c r="N820" i="3"/>
  <c r="L821" i="3"/>
  <c r="M821" i="3"/>
  <c r="N821" i="3"/>
  <c r="L812" i="3"/>
  <c r="M812" i="3"/>
  <c r="N812" i="3"/>
  <c r="L813" i="3"/>
  <c r="M813" i="3"/>
  <c r="N813" i="3"/>
  <c r="L814" i="3"/>
  <c r="M814" i="3"/>
  <c r="N814" i="3"/>
  <c r="L799" i="3"/>
  <c r="M799" i="3"/>
  <c r="N799" i="3"/>
  <c r="L800" i="3"/>
  <c r="M800" i="3"/>
  <c r="N800" i="3"/>
  <c r="L801" i="3"/>
  <c r="M801" i="3"/>
  <c r="N801" i="3"/>
  <c r="L802" i="3"/>
  <c r="M802" i="3"/>
  <c r="N802" i="3"/>
  <c r="L803" i="3"/>
  <c r="M803" i="3"/>
  <c r="N803" i="3"/>
  <c r="L804" i="3"/>
  <c r="M804" i="3"/>
  <c r="N804" i="3"/>
  <c r="L805" i="3"/>
  <c r="M805" i="3"/>
  <c r="N805" i="3"/>
  <c r="L806" i="3"/>
  <c r="M806" i="3"/>
  <c r="N806" i="3"/>
  <c r="L807" i="3"/>
  <c r="M807" i="3"/>
  <c r="N807" i="3"/>
  <c r="L808" i="3"/>
  <c r="M808" i="3"/>
  <c r="N808" i="3"/>
  <c r="L809" i="3"/>
  <c r="M809" i="3"/>
  <c r="N809" i="3"/>
  <c r="L810" i="3"/>
  <c r="M810" i="3"/>
  <c r="N810" i="3"/>
  <c r="L811" i="3"/>
  <c r="M811" i="3"/>
  <c r="N811" i="3"/>
  <c r="N798" i="3"/>
  <c r="M798" i="3"/>
  <c r="L798" i="3"/>
  <c r="L785" i="3"/>
  <c r="M785" i="3"/>
  <c r="N785" i="3"/>
  <c r="L786" i="3"/>
  <c r="M786" i="3"/>
  <c r="N786" i="3"/>
  <c r="L787" i="3"/>
  <c r="M787" i="3"/>
  <c r="N787" i="3"/>
  <c r="L788" i="3"/>
  <c r="M788" i="3"/>
  <c r="N788" i="3"/>
  <c r="L789" i="3"/>
  <c r="M789" i="3"/>
  <c r="N789" i="3"/>
  <c r="L790" i="3"/>
  <c r="M790" i="3"/>
  <c r="N790" i="3"/>
  <c r="L791" i="3"/>
  <c r="M791" i="3"/>
  <c r="N791" i="3"/>
  <c r="L792" i="3"/>
  <c r="M792" i="3"/>
  <c r="N792" i="3"/>
  <c r="L793" i="3"/>
  <c r="M793" i="3"/>
  <c r="N793" i="3"/>
  <c r="L777" i="3"/>
  <c r="M777" i="3"/>
  <c r="N777" i="3"/>
  <c r="L778" i="3"/>
  <c r="M778" i="3"/>
  <c r="N778" i="3"/>
  <c r="L779" i="3"/>
  <c r="M779" i="3"/>
  <c r="N779" i="3"/>
  <c r="L780" i="3"/>
  <c r="M780" i="3"/>
  <c r="N780" i="3"/>
  <c r="L781" i="3"/>
  <c r="M781" i="3"/>
  <c r="N781" i="3"/>
  <c r="L782" i="3"/>
  <c r="M782" i="3"/>
  <c r="N782" i="3"/>
  <c r="L783" i="3"/>
  <c r="M783" i="3"/>
  <c r="N783" i="3"/>
  <c r="L784" i="3"/>
  <c r="M784" i="3"/>
  <c r="N784" i="3"/>
  <c r="N776" i="3"/>
  <c r="M776" i="3"/>
  <c r="L776" i="3"/>
  <c r="L766" i="3"/>
  <c r="M766" i="3"/>
  <c r="N766" i="3"/>
  <c r="L767" i="3"/>
  <c r="M767" i="3"/>
  <c r="N767" i="3"/>
  <c r="L768" i="3"/>
  <c r="M768" i="3"/>
  <c r="N768" i="3"/>
  <c r="L769" i="3"/>
  <c r="M769" i="3"/>
  <c r="N769" i="3"/>
  <c r="L770" i="3"/>
  <c r="M770" i="3"/>
  <c r="N770" i="3"/>
  <c r="L771" i="3"/>
  <c r="M771" i="3"/>
  <c r="N771" i="3"/>
  <c r="L758" i="3"/>
  <c r="M758" i="3"/>
  <c r="N758" i="3"/>
  <c r="L759" i="3"/>
  <c r="M759" i="3"/>
  <c r="N759" i="3"/>
  <c r="L760" i="3"/>
  <c r="M760" i="3"/>
  <c r="N760" i="3"/>
  <c r="L761" i="3"/>
  <c r="M761" i="3"/>
  <c r="N761" i="3"/>
  <c r="L762" i="3"/>
  <c r="M762" i="3"/>
  <c r="N762" i="3"/>
  <c r="L763" i="3"/>
  <c r="M763" i="3"/>
  <c r="N763" i="3"/>
  <c r="L764" i="3"/>
  <c r="M764" i="3"/>
  <c r="N764" i="3"/>
  <c r="L765" i="3"/>
  <c r="M765" i="3"/>
  <c r="N765" i="3"/>
  <c r="N757" i="3"/>
  <c r="M757" i="3"/>
  <c r="L757" i="3"/>
  <c r="L746" i="3"/>
  <c r="M746" i="3"/>
  <c r="N746" i="3"/>
  <c r="L747" i="3"/>
  <c r="M747" i="3"/>
  <c r="N747" i="3"/>
  <c r="L748" i="3"/>
  <c r="M748" i="3"/>
  <c r="N748" i="3"/>
  <c r="L749" i="3"/>
  <c r="M749" i="3"/>
  <c r="N749" i="3"/>
  <c r="L750" i="3"/>
  <c r="M750" i="3"/>
  <c r="N750" i="3"/>
  <c r="L751" i="3"/>
  <c r="M751" i="3"/>
  <c r="N751" i="3"/>
  <c r="N745" i="3"/>
  <c r="M745" i="3"/>
  <c r="L745" i="3"/>
  <c r="L722" i="3"/>
  <c r="M722" i="3"/>
  <c r="N722" i="3"/>
  <c r="L723" i="3"/>
  <c r="M723" i="3"/>
  <c r="N723" i="3"/>
  <c r="L724" i="3"/>
  <c r="M724" i="3"/>
  <c r="N724" i="3"/>
  <c r="L725" i="3"/>
  <c r="M725" i="3"/>
  <c r="N725" i="3"/>
  <c r="L726" i="3"/>
  <c r="M726" i="3"/>
  <c r="N726" i="3"/>
  <c r="L727" i="3"/>
  <c r="M727" i="3"/>
  <c r="N727" i="3"/>
  <c r="L728" i="3"/>
  <c r="M728" i="3"/>
  <c r="N728" i="3"/>
  <c r="L729" i="3"/>
  <c r="M729" i="3"/>
  <c r="N729" i="3"/>
  <c r="N730" i="3"/>
  <c r="N731" i="3"/>
  <c r="L732" i="3"/>
  <c r="M732" i="3"/>
  <c r="N732" i="3"/>
  <c r="L733" i="3"/>
  <c r="M733" i="3"/>
  <c r="N733" i="3"/>
  <c r="L734" i="3"/>
  <c r="M734" i="3"/>
  <c r="N734" i="3"/>
  <c r="L735" i="3"/>
  <c r="M735" i="3"/>
  <c r="N735" i="3"/>
  <c r="L736" i="3"/>
  <c r="M736" i="3"/>
  <c r="N736" i="3"/>
  <c r="L737" i="3"/>
  <c r="M737" i="3"/>
  <c r="N737" i="3"/>
  <c r="N738" i="3"/>
  <c r="N739" i="3"/>
  <c r="L740" i="3"/>
  <c r="M740" i="3"/>
  <c r="N740" i="3"/>
  <c r="N721" i="3"/>
  <c r="M721" i="3"/>
  <c r="L721" i="3"/>
  <c r="L715" i="3"/>
  <c r="M715" i="3"/>
  <c r="N715" i="3"/>
  <c r="L716" i="3"/>
  <c r="M716" i="3"/>
  <c r="N716" i="3"/>
  <c r="N714" i="3"/>
  <c r="M714" i="3"/>
  <c r="L714" i="3"/>
  <c r="N711" i="3"/>
  <c r="M711" i="3"/>
  <c r="L711" i="3"/>
  <c r="N706" i="3"/>
  <c r="M706" i="3"/>
  <c r="L706" i="3"/>
  <c r="L695" i="3"/>
  <c r="M695" i="3"/>
  <c r="N695" i="3"/>
  <c r="L696" i="3"/>
  <c r="M696" i="3"/>
  <c r="N696" i="3"/>
  <c r="L697" i="3"/>
  <c r="M697" i="3"/>
  <c r="N697" i="3"/>
  <c r="L698" i="3"/>
  <c r="M698" i="3"/>
  <c r="N698" i="3"/>
  <c r="L699" i="3"/>
  <c r="M699" i="3"/>
  <c r="N699" i="3"/>
  <c r="L700" i="3"/>
  <c r="M700" i="3"/>
  <c r="N700" i="3"/>
  <c r="L701" i="3"/>
  <c r="M701" i="3"/>
  <c r="N701" i="3"/>
  <c r="N694" i="3"/>
  <c r="M694" i="3"/>
  <c r="L694" i="3"/>
  <c r="N688" i="3"/>
  <c r="M688" i="3"/>
  <c r="L688" i="3"/>
  <c r="L679" i="3"/>
  <c r="M679" i="3"/>
  <c r="N679" i="3"/>
  <c r="L680" i="3"/>
  <c r="M680" i="3"/>
  <c r="N680" i="3"/>
  <c r="L681" i="3"/>
  <c r="M681" i="3"/>
  <c r="N681" i="3"/>
  <c r="L682" i="3"/>
  <c r="M682" i="3"/>
  <c r="N682" i="3"/>
  <c r="L683" i="3"/>
  <c r="M683" i="3"/>
  <c r="N683" i="3"/>
  <c r="N678" i="3"/>
  <c r="M678" i="3"/>
  <c r="L678" i="3"/>
  <c r="L667" i="3"/>
  <c r="M667" i="3"/>
  <c r="N667" i="3"/>
  <c r="L668" i="3"/>
  <c r="M668" i="3"/>
  <c r="N668" i="3"/>
  <c r="L669" i="3"/>
  <c r="M669" i="3"/>
  <c r="N669" i="3"/>
  <c r="L670" i="3"/>
  <c r="M670" i="3"/>
  <c r="N670" i="3"/>
  <c r="L671" i="3"/>
  <c r="M671" i="3"/>
  <c r="N671" i="3"/>
  <c r="L672" i="3"/>
  <c r="M672" i="3"/>
  <c r="N672" i="3"/>
  <c r="L673" i="3"/>
  <c r="M673" i="3"/>
  <c r="N673" i="3"/>
  <c r="N666" i="3"/>
  <c r="M666" i="3"/>
  <c r="L666" i="3"/>
  <c r="L656" i="3"/>
  <c r="M656" i="3"/>
  <c r="N656" i="3"/>
  <c r="L657" i="3"/>
  <c r="M657" i="3"/>
  <c r="N657" i="3"/>
  <c r="L658" i="3"/>
  <c r="M658" i="3"/>
  <c r="N658" i="3"/>
  <c r="L659" i="3"/>
  <c r="M659" i="3"/>
  <c r="N659" i="3"/>
  <c r="L660" i="3"/>
  <c r="M660" i="3"/>
  <c r="N660" i="3"/>
  <c r="L661" i="3"/>
  <c r="M661" i="3"/>
  <c r="N661" i="3"/>
  <c r="N655" i="3"/>
  <c r="M655" i="3"/>
  <c r="L655" i="3"/>
  <c r="L642" i="3"/>
  <c r="M642" i="3"/>
  <c r="N642" i="3"/>
  <c r="L643" i="3"/>
  <c r="M643" i="3"/>
  <c r="N643" i="3"/>
  <c r="L644" i="3"/>
  <c r="M644" i="3"/>
  <c r="N644" i="3"/>
  <c r="L645" i="3"/>
  <c r="M645" i="3"/>
  <c r="N645" i="3"/>
  <c r="L646" i="3"/>
  <c r="M646" i="3"/>
  <c r="N646" i="3"/>
  <c r="L647" i="3"/>
  <c r="M647" i="3"/>
  <c r="N647" i="3"/>
  <c r="L648" i="3"/>
  <c r="M648" i="3"/>
  <c r="N648" i="3"/>
  <c r="L649" i="3"/>
  <c r="M649" i="3"/>
  <c r="N649" i="3"/>
  <c r="L650" i="3"/>
  <c r="M650" i="3"/>
  <c r="N650" i="3"/>
  <c r="N641" i="3"/>
  <c r="M641" i="3"/>
  <c r="L641" i="3"/>
  <c r="L630" i="3"/>
  <c r="M630" i="3"/>
  <c r="N630" i="3"/>
  <c r="L631" i="3"/>
  <c r="M631" i="3"/>
  <c r="N631" i="3"/>
  <c r="L632" i="3"/>
  <c r="M632" i="3"/>
  <c r="N632" i="3"/>
  <c r="L633" i="3"/>
  <c r="M633" i="3"/>
  <c r="N633" i="3"/>
  <c r="L634" i="3"/>
  <c r="M634" i="3"/>
  <c r="N634" i="3"/>
  <c r="L635" i="3"/>
  <c r="M635" i="3"/>
  <c r="N635" i="3"/>
  <c r="L636" i="3"/>
  <c r="M636" i="3"/>
  <c r="N636" i="3"/>
  <c r="N629" i="3"/>
  <c r="M629" i="3"/>
  <c r="L629" i="3"/>
  <c r="N626" i="3"/>
  <c r="M626" i="3"/>
  <c r="L626" i="3"/>
  <c r="L619" i="3"/>
  <c r="M619" i="3"/>
  <c r="N619" i="3"/>
  <c r="L620" i="3"/>
  <c r="M620" i="3"/>
  <c r="N620" i="3"/>
  <c r="L621" i="3"/>
  <c r="M621" i="3"/>
  <c r="N621" i="3"/>
  <c r="L608" i="3"/>
  <c r="M608" i="3"/>
  <c r="N608" i="3"/>
  <c r="L609" i="3"/>
  <c r="M609" i="3"/>
  <c r="N609" i="3"/>
  <c r="L610" i="3"/>
  <c r="M610" i="3"/>
  <c r="N610" i="3"/>
  <c r="L611" i="3"/>
  <c r="M611" i="3"/>
  <c r="N611" i="3"/>
  <c r="L612" i="3"/>
  <c r="M612" i="3"/>
  <c r="N612" i="3"/>
  <c r="L613" i="3"/>
  <c r="M613" i="3"/>
  <c r="N613" i="3"/>
  <c r="L614" i="3"/>
  <c r="M614" i="3"/>
  <c r="N614" i="3"/>
  <c r="L615" i="3"/>
  <c r="M615" i="3"/>
  <c r="N615" i="3"/>
  <c r="L616" i="3"/>
  <c r="M616" i="3"/>
  <c r="N616" i="3"/>
  <c r="L617" i="3"/>
  <c r="M617" i="3"/>
  <c r="N617" i="3"/>
  <c r="L618" i="3"/>
  <c r="M618" i="3"/>
  <c r="N618" i="3"/>
  <c r="N607" i="3"/>
  <c r="M607" i="3"/>
  <c r="L607" i="3"/>
  <c r="L596" i="3"/>
  <c r="M596" i="3"/>
  <c r="N596" i="3"/>
  <c r="L597" i="3"/>
  <c r="M597" i="3"/>
  <c r="N597" i="3"/>
  <c r="L598" i="3"/>
  <c r="M598" i="3"/>
  <c r="N598" i="3"/>
  <c r="L599" i="3"/>
  <c r="M599" i="3"/>
  <c r="N599" i="3"/>
  <c r="L600" i="3"/>
  <c r="M600" i="3"/>
  <c r="N600" i="3"/>
  <c r="L601" i="3"/>
  <c r="M601" i="3"/>
  <c r="N601" i="3"/>
  <c r="L602" i="3"/>
  <c r="M602" i="3"/>
  <c r="N602" i="3"/>
  <c r="N595" i="3"/>
  <c r="M595" i="3"/>
  <c r="L595" i="3"/>
  <c r="L586" i="3"/>
  <c r="M586" i="3"/>
  <c r="N586" i="3"/>
  <c r="L587" i="3"/>
  <c r="M587" i="3"/>
  <c r="N587" i="3"/>
  <c r="L588" i="3"/>
  <c r="M588" i="3"/>
  <c r="N588" i="3"/>
  <c r="L589" i="3"/>
  <c r="M589" i="3"/>
  <c r="N589" i="3"/>
  <c r="L590" i="3"/>
  <c r="M590" i="3"/>
  <c r="N590" i="3"/>
  <c r="N585" i="3"/>
  <c r="M585" i="3"/>
  <c r="L585" i="3"/>
  <c r="L575" i="3"/>
  <c r="M575" i="3"/>
  <c r="N575" i="3"/>
  <c r="L576" i="3"/>
  <c r="M576" i="3"/>
  <c r="N576" i="3"/>
  <c r="L577" i="3"/>
  <c r="M577" i="3"/>
  <c r="N577" i="3"/>
  <c r="L578" i="3"/>
  <c r="M578" i="3"/>
  <c r="N578" i="3"/>
  <c r="L579" i="3"/>
  <c r="M579" i="3"/>
  <c r="N579" i="3"/>
  <c r="L580" i="3"/>
  <c r="M580" i="3"/>
  <c r="N580" i="3"/>
  <c r="N574" i="3"/>
  <c r="M574" i="3"/>
  <c r="L574" i="3"/>
  <c r="L566" i="3"/>
  <c r="M566" i="3"/>
  <c r="N566" i="3"/>
  <c r="L567" i="3"/>
  <c r="M567" i="3"/>
  <c r="N567" i="3"/>
  <c r="L568" i="3"/>
  <c r="M568" i="3"/>
  <c r="N568" i="3"/>
  <c r="L569" i="3"/>
  <c r="M569" i="3"/>
  <c r="N569" i="3"/>
  <c r="N565" i="3"/>
  <c r="M565" i="3"/>
  <c r="L565" i="3"/>
  <c r="L552" i="3"/>
  <c r="M552" i="3"/>
  <c r="N552" i="3"/>
  <c r="L553" i="3"/>
  <c r="M553" i="3"/>
  <c r="N553" i="3"/>
  <c r="L554" i="3"/>
  <c r="M554" i="3"/>
  <c r="N554" i="3"/>
  <c r="L555" i="3"/>
  <c r="M555" i="3"/>
  <c r="N555" i="3"/>
  <c r="L556" i="3"/>
  <c r="M556" i="3"/>
  <c r="N556" i="3"/>
  <c r="L557" i="3"/>
  <c r="M557" i="3"/>
  <c r="N557" i="3"/>
  <c r="L558" i="3"/>
  <c r="M558" i="3"/>
  <c r="N558" i="3"/>
  <c r="L559" i="3"/>
  <c r="M559" i="3"/>
  <c r="N559" i="3"/>
  <c r="L560" i="3"/>
  <c r="M560" i="3"/>
  <c r="N560" i="3"/>
  <c r="N551" i="3"/>
  <c r="M551" i="3"/>
  <c r="L551" i="3"/>
  <c r="L543" i="3"/>
  <c r="M543" i="3"/>
  <c r="N543" i="3"/>
  <c r="L544" i="3"/>
  <c r="M544" i="3"/>
  <c r="N544" i="3"/>
  <c r="L545" i="3"/>
  <c r="M545" i="3"/>
  <c r="N545" i="3"/>
  <c r="L546" i="3"/>
  <c r="M546" i="3"/>
  <c r="N546" i="3"/>
  <c r="N542" i="3"/>
  <c r="M542" i="3"/>
  <c r="L542" i="3"/>
  <c r="L533" i="3"/>
  <c r="M533" i="3"/>
  <c r="N533" i="3"/>
  <c r="L534" i="3"/>
  <c r="M534" i="3"/>
  <c r="N534" i="3"/>
  <c r="L535" i="3"/>
  <c r="M535" i="3"/>
  <c r="N535" i="3"/>
  <c r="L536" i="3"/>
  <c r="M536" i="3"/>
  <c r="N536" i="3"/>
  <c r="L537" i="3"/>
  <c r="M537" i="3"/>
  <c r="N537" i="3"/>
  <c r="N532" i="3"/>
  <c r="M532" i="3"/>
  <c r="L532" i="3"/>
  <c r="L523" i="3"/>
  <c r="M523" i="3"/>
  <c r="N523" i="3"/>
  <c r="L524" i="3"/>
  <c r="M524" i="3"/>
  <c r="N524" i="3"/>
  <c r="L525" i="3"/>
  <c r="M525" i="3"/>
  <c r="N525" i="3"/>
  <c r="L526" i="3"/>
  <c r="M526" i="3"/>
  <c r="N526" i="3"/>
  <c r="L527" i="3"/>
  <c r="M527" i="3"/>
  <c r="N527" i="3"/>
  <c r="N522" i="3"/>
  <c r="M522" i="3"/>
  <c r="L522" i="3"/>
  <c r="L504" i="3"/>
  <c r="M504" i="3"/>
  <c r="N504" i="3"/>
  <c r="L505" i="3"/>
  <c r="M505" i="3"/>
  <c r="N505" i="3"/>
  <c r="L506" i="3"/>
  <c r="M506" i="3"/>
  <c r="N506" i="3"/>
  <c r="L507" i="3"/>
  <c r="M507" i="3"/>
  <c r="N507" i="3"/>
  <c r="L508" i="3"/>
  <c r="M508" i="3"/>
  <c r="N508" i="3"/>
  <c r="L509" i="3"/>
  <c r="M509" i="3"/>
  <c r="N509" i="3"/>
  <c r="L510" i="3"/>
  <c r="M510" i="3"/>
  <c r="N510" i="3"/>
  <c r="L511" i="3"/>
  <c r="M511" i="3"/>
  <c r="N511" i="3"/>
  <c r="L512" i="3"/>
  <c r="M512" i="3"/>
  <c r="N512" i="3"/>
  <c r="L513" i="3"/>
  <c r="M513" i="3"/>
  <c r="N513" i="3"/>
  <c r="L514" i="3"/>
  <c r="M514" i="3"/>
  <c r="N514" i="3"/>
  <c r="L515" i="3"/>
  <c r="M515" i="3"/>
  <c r="N515" i="3"/>
  <c r="L516" i="3"/>
  <c r="M516" i="3"/>
  <c r="N516" i="3"/>
  <c r="L517" i="3"/>
  <c r="M517" i="3"/>
  <c r="N517" i="3"/>
  <c r="N503" i="3"/>
  <c r="M503" i="3"/>
  <c r="L503" i="3"/>
  <c r="L492" i="3"/>
  <c r="M492" i="3"/>
  <c r="N492" i="3"/>
  <c r="L493" i="3"/>
  <c r="M493" i="3"/>
  <c r="N493" i="3"/>
  <c r="L494" i="3"/>
  <c r="M494" i="3"/>
  <c r="N494" i="3"/>
  <c r="L495" i="3"/>
  <c r="M495" i="3"/>
  <c r="N495" i="3"/>
  <c r="L496" i="3"/>
  <c r="M496" i="3"/>
  <c r="N496" i="3"/>
  <c r="L497" i="3"/>
  <c r="M497" i="3"/>
  <c r="N497" i="3"/>
  <c r="L498" i="3"/>
  <c r="M498" i="3"/>
  <c r="N498" i="3"/>
  <c r="N491" i="3"/>
  <c r="M491" i="3"/>
  <c r="L491" i="3"/>
  <c r="L470" i="3"/>
  <c r="M470" i="3"/>
  <c r="N470" i="3"/>
  <c r="L471" i="3"/>
  <c r="M471" i="3"/>
  <c r="N471" i="3"/>
  <c r="N472" i="3"/>
  <c r="N473" i="3"/>
  <c r="N474" i="3"/>
  <c r="L475" i="3"/>
  <c r="M475" i="3"/>
  <c r="N475" i="3"/>
  <c r="L476" i="3"/>
  <c r="M476" i="3"/>
  <c r="N476" i="3"/>
  <c r="L477" i="3"/>
  <c r="M477" i="3"/>
  <c r="N477" i="3"/>
  <c r="L478" i="3"/>
  <c r="M478" i="3"/>
  <c r="N478" i="3"/>
  <c r="L479" i="3"/>
  <c r="M479" i="3"/>
  <c r="N479" i="3"/>
  <c r="L480" i="3"/>
  <c r="M480" i="3"/>
  <c r="N480" i="3"/>
  <c r="L481" i="3"/>
  <c r="M481" i="3"/>
  <c r="N481" i="3"/>
  <c r="L482" i="3"/>
  <c r="M482" i="3"/>
  <c r="N482" i="3"/>
  <c r="L483" i="3"/>
  <c r="M483" i="3"/>
  <c r="N483" i="3"/>
  <c r="L484" i="3"/>
  <c r="M484" i="3"/>
  <c r="N484" i="3"/>
  <c r="L485" i="3"/>
  <c r="M485" i="3"/>
  <c r="N485" i="3"/>
  <c r="L486" i="3"/>
  <c r="M486" i="3"/>
  <c r="N486" i="3"/>
  <c r="N469" i="3"/>
  <c r="M469" i="3"/>
  <c r="L469" i="3"/>
  <c r="L450" i="3"/>
  <c r="M450" i="3"/>
  <c r="N450" i="3"/>
  <c r="L451" i="3"/>
  <c r="M451" i="3"/>
  <c r="N451" i="3"/>
  <c r="L452" i="3"/>
  <c r="M452" i="3"/>
  <c r="N452" i="3"/>
  <c r="L457" i="3"/>
  <c r="M457" i="3"/>
  <c r="N457" i="3"/>
  <c r="L458" i="3"/>
  <c r="M458" i="3"/>
  <c r="N458" i="3"/>
  <c r="L459" i="3"/>
  <c r="M459" i="3"/>
  <c r="N459" i="3"/>
  <c r="L460" i="3"/>
  <c r="M460" i="3"/>
  <c r="N460" i="3"/>
  <c r="L461" i="3"/>
  <c r="M461" i="3"/>
  <c r="N461" i="3"/>
  <c r="L462" i="3"/>
  <c r="M462" i="3"/>
  <c r="N462" i="3"/>
  <c r="L463" i="3"/>
  <c r="M463" i="3"/>
  <c r="N463" i="3"/>
  <c r="L464" i="3"/>
  <c r="M464" i="3"/>
  <c r="N464" i="3"/>
  <c r="N449" i="3"/>
  <c r="M449" i="3"/>
  <c r="L449" i="3"/>
  <c r="L438" i="3"/>
  <c r="M438" i="3"/>
  <c r="N438" i="3"/>
  <c r="L439" i="3"/>
  <c r="M439" i="3"/>
  <c r="N439" i="3"/>
  <c r="L440" i="3"/>
  <c r="M440" i="3"/>
  <c r="N440" i="3"/>
  <c r="L441" i="3"/>
  <c r="M441" i="3"/>
  <c r="N441" i="3"/>
  <c r="L442" i="3"/>
  <c r="M442" i="3"/>
  <c r="N442" i="3"/>
  <c r="L443" i="3"/>
  <c r="M443" i="3"/>
  <c r="N443" i="3"/>
  <c r="L444" i="3"/>
  <c r="M444" i="3"/>
  <c r="N444" i="3"/>
  <c r="N437" i="3"/>
  <c r="M437" i="3"/>
  <c r="L437" i="3"/>
  <c r="L423" i="3"/>
  <c r="M423" i="3"/>
  <c r="N423" i="3"/>
  <c r="L424" i="3"/>
  <c r="M424" i="3"/>
  <c r="N424" i="3"/>
  <c r="L425" i="3"/>
  <c r="M425" i="3"/>
  <c r="N425" i="3"/>
  <c r="L426" i="3"/>
  <c r="M426" i="3"/>
  <c r="N426" i="3"/>
  <c r="L427" i="3"/>
  <c r="M427" i="3"/>
  <c r="N427" i="3"/>
  <c r="L428" i="3"/>
  <c r="M428" i="3"/>
  <c r="N428" i="3"/>
  <c r="L429" i="3"/>
  <c r="M429" i="3"/>
  <c r="N429" i="3"/>
  <c r="L430" i="3"/>
  <c r="M430" i="3"/>
  <c r="N430" i="3"/>
  <c r="L431" i="3"/>
  <c r="M431" i="3"/>
  <c r="N431" i="3"/>
  <c r="L432" i="3"/>
  <c r="M432" i="3"/>
  <c r="N432" i="3"/>
  <c r="N422" i="3"/>
  <c r="M422" i="3"/>
  <c r="L422" i="3"/>
  <c r="N419" i="3"/>
  <c r="M419" i="3"/>
  <c r="L419" i="3"/>
  <c r="L400" i="3"/>
  <c r="M400" i="3"/>
  <c r="N400" i="3"/>
  <c r="L401" i="3"/>
  <c r="M401" i="3"/>
  <c r="N401" i="3"/>
  <c r="L402" i="3"/>
  <c r="M402" i="3"/>
  <c r="N402" i="3"/>
  <c r="L403" i="3"/>
  <c r="M403" i="3"/>
  <c r="N403" i="3"/>
  <c r="L404" i="3"/>
  <c r="M404" i="3"/>
  <c r="N404" i="3"/>
  <c r="L405" i="3"/>
  <c r="M405" i="3"/>
  <c r="N405" i="3"/>
  <c r="L406" i="3"/>
  <c r="M406" i="3"/>
  <c r="N406" i="3"/>
  <c r="L407" i="3"/>
  <c r="M407" i="3"/>
  <c r="N407" i="3"/>
  <c r="L408" i="3"/>
  <c r="M408" i="3"/>
  <c r="N408" i="3"/>
  <c r="L409" i="3"/>
  <c r="M409" i="3"/>
  <c r="N409" i="3"/>
  <c r="L410" i="3"/>
  <c r="M410" i="3"/>
  <c r="N410" i="3"/>
  <c r="L411" i="3"/>
  <c r="M411" i="3"/>
  <c r="N411" i="3"/>
  <c r="L412" i="3"/>
  <c r="M412" i="3"/>
  <c r="N412" i="3"/>
  <c r="L413" i="3"/>
  <c r="M413" i="3"/>
  <c r="N413" i="3"/>
  <c r="L414" i="3"/>
  <c r="M414" i="3"/>
  <c r="N414" i="3"/>
  <c r="N399" i="3"/>
  <c r="M399" i="3"/>
  <c r="L399" i="3"/>
  <c r="N394" i="3"/>
  <c r="M394" i="3"/>
  <c r="L394" i="3"/>
  <c r="N386" i="3"/>
  <c r="M386" i="3"/>
  <c r="L386" i="3"/>
  <c r="L366" i="3"/>
  <c r="M366" i="3"/>
  <c r="N366" i="3"/>
  <c r="L367" i="3"/>
  <c r="M367" i="3"/>
  <c r="N367" i="3"/>
  <c r="L368" i="3"/>
  <c r="M368" i="3"/>
  <c r="N368" i="3"/>
  <c r="L369" i="3"/>
  <c r="M369" i="3"/>
  <c r="N369" i="3"/>
  <c r="L370" i="3"/>
  <c r="M370" i="3"/>
  <c r="N370" i="3"/>
  <c r="L371" i="3"/>
  <c r="M371" i="3"/>
  <c r="N371" i="3"/>
  <c r="N365" i="3"/>
  <c r="M365" i="3"/>
  <c r="L365" i="3"/>
  <c r="L354" i="3"/>
  <c r="M354" i="3"/>
  <c r="N354" i="3"/>
  <c r="L355" i="3"/>
  <c r="M355" i="3"/>
  <c r="N355" i="3"/>
  <c r="L356" i="3"/>
  <c r="M356" i="3"/>
  <c r="N356" i="3"/>
  <c r="L357" i="3"/>
  <c r="M357" i="3"/>
  <c r="N357" i="3"/>
  <c r="L358" i="3"/>
  <c r="M358" i="3"/>
  <c r="N358" i="3"/>
  <c r="L359" i="3"/>
  <c r="M359" i="3"/>
  <c r="N359" i="3"/>
  <c r="L360" i="3"/>
  <c r="M360" i="3"/>
  <c r="N360" i="3"/>
  <c r="N353" i="3"/>
  <c r="M353" i="3"/>
  <c r="L353" i="3"/>
  <c r="L338" i="3"/>
  <c r="M338" i="3"/>
  <c r="N338" i="3"/>
  <c r="L339" i="3"/>
  <c r="M339" i="3"/>
  <c r="N339" i="3"/>
  <c r="L340" i="3"/>
  <c r="M340" i="3"/>
  <c r="N340" i="3"/>
  <c r="L341" i="3"/>
  <c r="M341" i="3"/>
  <c r="N341" i="3"/>
  <c r="L342" i="3"/>
  <c r="M342" i="3"/>
  <c r="N342" i="3"/>
  <c r="L343" i="3"/>
  <c r="M343" i="3"/>
  <c r="N343" i="3"/>
  <c r="L344" i="3"/>
  <c r="M344" i="3"/>
  <c r="N344" i="3"/>
  <c r="L345" i="3"/>
  <c r="M345" i="3"/>
  <c r="N345" i="3"/>
  <c r="L346" i="3"/>
  <c r="M346" i="3"/>
  <c r="N346" i="3"/>
  <c r="L347" i="3"/>
  <c r="M347" i="3"/>
  <c r="N347" i="3"/>
  <c r="L348" i="3"/>
  <c r="M348" i="3"/>
  <c r="N348" i="3"/>
  <c r="N337" i="3"/>
  <c r="M337" i="3"/>
  <c r="L337" i="3"/>
  <c r="L325" i="3"/>
  <c r="M325" i="3"/>
  <c r="N325" i="3"/>
  <c r="L326" i="3"/>
  <c r="M326" i="3"/>
  <c r="N326" i="3"/>
  <c r="L327" i="3"/>
  <c r="M327" i="3"/>
  <c r="N327" i="3"/>
  <c r="L328" i="3"/>
  <c r="M328" i="3"/>
  <c r="N328" i="3"/>
  <c r="L329" i="3"/>
  <c r="M329" i="3"/>
  <c r="N329" i="3"/>
  <c r="L330" i="3"/>
  <c r="M330" i="3"/>
  <c r="N330" i="3"/>
  <c r="L331" i="3"/>
  <c r="M331" i="3"/>
  <c r="N331" i="3"/>
  <c r="L332" i="3"/>
  <c r="M332" i="3"/>
  <c r="N332" i="3"/>
  <c r="N324" i="3"/>
  <c r="M324" i="3"/>
  <c r="L324" i="3"/>
  <c r="L307" i="3"/>
  <c r="M307" i="3"/>
  <c r="N307" i="3"/>
  <c r="L308" i="3"/>
  <c r="M308" i="3"/>
  <c r="N308" i="3"/>
  <c r="L309" i="3"/>
  <c r="M309" i="3"/>
  <c r="N309" i="3"/>
  <c r="L310" i="3"/>
  <c r="M310" i="3"/>
  <c r="N310" i="3"/>
  <c r="L311" i="3"/>
  <c r="M311" i="3"/>
  <c r="N311" i="3"/>
  <c r="L312" i="3"/>
  <c r="M312" i="3"/>
  <c r="N312" i="3"/>
  <c r="L313" i="3"/>
  <c r="M313" i="3"/>
  <c r="N313" i="3"/>
  <c r="L314" i="3"/>
  <c r="M314" i="3"/>
  <c r="N314" i="3"/>
  <c r="L315" i="3"/>
  <c r="M315" i="3"/>
  <c r="N315" i="3"/>
  <c r="L316" i="3"/>
  <c r="M316" i="3"/>
  <c r="N316" i="3"/>
  <c r="L317" i="3"/>
  <c r="M317" i="3"/>
  <c r="N317" i="3"/>
  <c r="L318" i="3"/>
  <c r="M318" i="3"/>
  <c r="N318" i="3"/>
  <c r="L319" i="3"/>
  <c r="M319" i="3"/>
  <c r="N319" i="3"/>
  <c r="N306" i="3"/>
  <c r="M306" i="3"/>
  <c r="L306" i="3"/>
  <c r="L280" i="3"/>
  <c r="M280" i="3"/>
  <c r="N280" i="3"/>
  <c r="L281" i="3"/>
  <c r="M281" i="3"/>
  <c r="N281" i="3"/>
  <c r="L282" i="3"/>
  <c r="M282" i="3"/>
  <c r="N282" i="3"/>
  <c r="L283" i="3"/>
  <c r="M283" i="3"/>
  <c r="N283" i="3"/>
  <c r="L284" i="3"/>
  <c r="M284" i="3"/>
  <c r="N284" i="3"/>
  <c r="L285" i="3"/>
  <c r="M285" i="3"/>
  <c r="N285" i="3"/>
  <c r="L286" i="3"/>
  <c r="M286" i="3"/>
  <c r="N286" i="3"/>
  <c r="L287" i="3"/>
  <c r="M287" i="3"/>
  <c r="N287" i="3"/>
  <c r="L288" i="3"/>
  <c r="M288" i="3"/>
  <c r="N288" i="3"/>
  <c r="L289" i="3"/>
  <c r="M289" i="3"/>
  <c r="N289" i="3"/>
  <c r="L290" i="3"/>
  <c r="M290" i="3"/>
  <c r="N290" i="3"/>
  <c r="L291" i="3"/>
  <c r="M291" i="3"/>
  <c r="N291" i="3"/>
  <c r="L292" i="3"/>
  <c r="M292" i="3"/>
  <c r="N292" i="3"/>
  <c r="L293" i="3"/>
  <c r="M293" i="3"/>
  <c r="N293" i="3"/>
  <c r="L294" i="3"/>
  <c r="M294" i="3"/>
  <c r="N294" i="3"/>
  <c r="L295" i="3"/>
  <c r="M295" i="3"/>
  <c r="N295" i="3"/>
  <c r="L296" i="3"/>
  <c r="M296" i="3"/>
  <c r="N296" i="3"/>
  <c r="L297" i="3"/>
  <c r="M297" i="3"/>
  <c r="N297" i="3"/>
  <c r="L298" i="3"/>
  <c r="M298" i="3"/>
  <c r="N298" i="3"/>
  <c r="L299" i="3"/>
  <c r="M299" i="3"/>
  <c r="N299" i="3"/>
  <c r="L300" i="3"/>
  <c r="M300" i="3"/>
  <c r="N300" i="3"/>
  <c r="L301" i="3"/>
  <c r="M301" i="3"/>
  <c r="N301" i="3"/>
  <c r="N279" i="3"/>
  <c r="M279" i="3"/>
  <c r="L279" i="3"/>
  <c r="L264" i="3"/>
  <c r="M264" i="3"/>
  <c r="N264" i="3"/>
  <c r="L265" i="3"/>
  <c r="M265" i="3"/>
  <c r="N265" i="3"/>
  <c r="L266" i="3"/>
  <c r="M266" i="3"/>
  <c r="N266" i="3"/>
  <c r="L267" i="3"/>
  <c r="M267" i="3"/>
  <c r="N267" i="3"/>
  <c r="L268" i="3"/>
  <c r="M268" i="3"/>
  <c r="N268" i="3"/>
  <c r="L269" i="3"/>
  <c r="M269" i="3"/>
  <c r="N269" i="3"/>
  <c r="L270" i="3"/>
  <c r="M270" i="3"/>
  <c r="N270" i="3"/>
  <c r="L271" i="3"/>
  <c r="M271" i="3"/>
  <c r="N271" i="3"/>
  <c r="L272" i="3"/>
  <c r="M272" i="3"/>
  <c r="N272" i="3"/>
  <c r="L273" i="3"/>
  <c r="M273" i="3"/>
  <c r="N273" i="3"/>
  <c r="L274" i="3"/>
  <c r="M274" i="3"/>
  <c r="N274" i="3"/>
  <c r="N263" i="3"/>
  <c r="M263" i="3"/>
  <c r="L263" i="3"/>
  <c r="L251" i="3"/>
  <c r="M251" i="3"/>
  <c r="N251" i="3"/>
  <c r="L252" i="3"/>
  <c r="M252" i="3"/>
  <c r="N252" i="3"/>
  <c r="L253" i="3"/>
  <c r="M253" i="3"/>
  <c r="N253" i="3"/>
  <c r="L254" i="3"/>
  <c r="M254" i="3"/>
  <c r="N254" i="3"/>
  <c r="L255" i="3"/>
  <c r="M255" i="3"/>
  <c r="N255" i="3"/>
  <c r="L256" i="3"/>
  <c r="M256" i="3"/>
  <c r="N256" i="3"/>
  <c r="L257" i="3"/>
  <c r="M257" i="3"/>
  <c r="N257" i="3"/>
  <c r="L258" i="3"/>
  <c r="M258" i="3"/>
  <c r="N258" i="3"/>
  <c r="N250" i="3"/>
  <c r="M250" i="3"/>
  <c r="L250" i="3"/>
  <c r="L242" i="3"/>
  <c r="M242" i="3"/>
  <c r="N242" i="3"/>
  <c r="L243" i="3"/>
  <c r="M243" i="3"/>
  <c r="N243" i="3"/>
  <c r="L244" i="3"/>
  <c r="M244" i="3"/>
  <c r="N244" i="3"/>
  <c r="L245" i="3"/>
  <c r="M245" i="3"/>
  <c r="N245" i="3"/>
  <c r="N241" i="3"/>
  <c r="M241" i="3"/>
  <c r="L241" i="3"/>
  <c r="L232" i="3"/>
  <c r="M232" i="3"/>
  <c r="N232" i="3"/>
  <c r="L233" i="3"/>
  <c r="M233" i="3"/>
  <c r="N233" i="3"/>
  <c r="L234" i="3"/>
  <c r="M234" i="3"/>
  <c r="N234" i="3"/>
  <c r="L235" i="3"/>
  <c r="M235" i="3"/>
  <c r="N235" i="3"/>
  <c r="L236" i="3"/>
  <c r="M236" i="3"/>
  <c r="N236" i="3"/>
  <c r="N231" i="3"/>
  <c r="M231" i="3"/>
  <c r="L231" i="3"/>
  <c r="L221" i="3"/>
  <c r="M221" i="3"/>
  <c r="N221" i="3"/>
  <c r="L222" i="3"/>
  <c r="M222" i="3"/>
  <c r="N222" i="3"/>
  <c r="L223" i="3"/>
  <c r="M223" i="3"/>
  <c r="N223" i="3"/>
  <c r="L224" i="3"/>
  <c r="M224" i="3"/>
  <c r="N224" i="3"/>
  <c r="L225" i="3"/>
  <c r="M225" i="3"/>
  <c r="N225" i="3"/>
  <c r="L226" i="3"/>
  <c r="M226" i="3"/>
  <c r="N226" i="3"/>
  <c r="N220" i="3"/>
  <c r="M220" i="3"/>
  <c r="L220" i="3"/>
  <c r="L208" i="3"/>
  <c r="M208" i="3"/>
  <c r="N208" i="3"/>
  <c r="L209" i="3"/>
  <c r="M209" i="3"/>
  <c r="N209" i="3"/>
  <c r="L210" i="3"/>
  <c r="M210" i="3"/>
  <c r="N210" i="3"/>
  <c r="L211" i="3"/>
  <c r="M211" i="3"/>
  <c r="N211" i="3"/>
  <c r="L212" i="3"/>
  <c r="M212" i="3"/>
  <c r="N212" i="3"/>
  <c r="L213" i="3"/>
  <c r="M213" i="3"/>
  <c r="N213" i="3"/>
  <c r="L214" i="3"/>
  <c r="M214" i="3"/>
  <c r="N214" i="3"/>
  <c r="L215" i="3"/>
  <c r="M215" i="3"/>
  <c r="N215" i="3"/>
  <c r="N207" i="3"/>
  <c r="M207" i="3"/>
  <c r="L207" i="3"/>
  <c r="L191" i="3"/>
  <c r="M191" i="3"/>
  <c r="N191" i="3"/>
  <c r="L192" i="3"/>
  <c r="M192" i="3"/>
  <c r="N192" i="3"/>
  <c r="L193" i="3"/>
  <c r="M193" i="3"/>
  <c r="N193" i="3"/>
  <c r="L194" i="3"/>
  <c r="M194" i="3"/>
  <c r="N194" i="3"/>
  <c r="L195" i="3"/>
  <c r="M195" i="3"/>
  <c r="N195" i="3"/>
  <c r="L196" i="3"/>
  <c r="M196" i="3"/>
  <c r="N196" i="3"/>
  <c r="L197" i="3"/>
  <c r="M197" i="3"/>
  <c r="N197" i="3"/>
  <c r="L198" i="3"/>
  <c r="M198" i="3"/>
  <c r="N198" i="3"/>
  <c r="L199" i="3"/>
  <c r="M199" i="3"/>
  <c r="N199" i="3"/>
  <c r="L200" i="3"/>
  <c r="M200" i="3"/>
  <c r="N200" i="3"/>
  <c r="L201" i="3"/>
  <c r="M201" i="3"/>
  <c r="N201" i="3"/>
  <c r="L202" i="3"/>
  <c r="M202" i="3"/>
  <c r="N202" i="3"/>
  <c r="N190" i="3"/>
  <c r="M190" i="3"/>
  <c r="L190" i="3"/>
  <c r="L177" i="3"/>
  <c r="M177" i="3"/>
  <c r="N177" i="3"/>
  <c r="L178" i="3"/>
  <c r="M178" i="3"/>
  <c r="N178" i="3"/>
  <c r="L179" i="3"/>
  <c r="M179" i="3"/>
  <c r="N179" i="3"/>
  <c r="L180" i="3"/>
  <c r="M180" i="3"/>
  <c r="N180" i="3"/>
  <c r="L181" i="3"/>
  <c r="M181" i="3"/>
  <c r="N181" i="3"/>
  <c r="L182" i="3"/>
  <c r="M182" i="3"/>
  <c r="N182" i="3"/>
  <c r="L183" i="3"/>
  <c r="M183" i="3"/>
  <c r="N183" i="3"/>
  <c r="L184" i="3"/>
  <c r="M184" i="3"/>
  <c r="N184" i="3"/>
  <c r="L185" i="3"/>
  <c r="M185" i="3"/>
  <c r="N185" i="3"/>
  <c r="N176" i="3"/>
  <c r="M176" i="3"/>
  <c r="L176" i="3"/>
  <c r="L165" i="3"/>
  <c r="M165" i="3"/>
  <c r="N165" i="3"/>
  <c r="L166" i="3"/>
  <c r="M166" i="3"/>
  <c r="N166" i="3"/>
  <c r="L167" i="3"/>
  <c r="M167" i="3"/>
  <c r="N167" i="3"/>
  <c r="L168" i="3"/>
  <c r="M168" i="3"/>
  <c r="N168" i="3"/>
  <c r="L169" i="3"/>
  <c r="M169" i="3"/>
  <c r="N169" i="3"/>
  <c r="L170" i="3"/>
  <c r="M170" i="3"/>
  <c r="N170" i="3"/>
  <c r="L171" i="3"/>
  <c r="M171" i="3"/>
  <c r="N171" i="3"/>
  <c r="L156" i="3"/>
  <c r="M156" i="3"/>
  <c r="N156" i="3"/>
  <c r="L157" i="3"/>
  <c r="M157" i="3"/>
  <c r="N157" i="3"/>
  <c r="L158" i="3"/>
  <c r="M158" i="3"/>
  <c r="N158" i="3"/>
  <c r="L159" i="3"/>
  <c r="M159" i="3"/>
  <c r="N159" i="3"/>
  <c r="L160" i="3"/>
  <c r="M160" i="3"/>
  <c r="N160" i="3"/>
  <c r="L161" i="3"/>
  <c r="M161" i="3"/>
  <c r="N161" i="3"/>
  <c r="L162" i="3"/>
  <c r="M162" i="3"/>
  <c r="N162" i="3"/>
  <c r="L163" i="3"/>
  <c r="M163" i="3"/>
  <c r="N163" i="3"/>
  <c r="L164" i="3"/>
  <c r="M164" i="3"/>
  <c r="N164" i="3"/>
  <c r="L146" i="3"/>
  <c r="M146" i="3"/>
  <c r="N146" i="3"/>
  <c r="L147" i="3"/>
  <c r="M147" i="3"/>
  <c r="N147" i="3"/>
  <c r="L148" i="3"/>
  <c r="M148" i="3"/>
  <c r="N148" i="3"/>
  <c r="L149" i="3"/>
  <c r="M149" i="3"/>
  <c r="N149" i="3"/>
  <c r="L150" i="3"/>
  <c r="M150" i="3"/>
  <c r="N150" i="3"/>
  <c r="L151" i="3"/>
  <c r="M151" i="3"/>
  <c r="N151" i="3"/>
  <c r="L152" i="3"/>
  <c r="M152" i="3"/>
  <c r="N152" i="3"/>
  <c r="L153" i="3"/>
  <c r="M153" i="3"/>
  <c r="N153" i="3"/>
  <c r="L154" i="3"/>
  <c r="M154" i="3"/>
  <c r="N154" i="3"/>
  <c r="L155" i="3"/>
  <c r="M155" i="3"/>
  <c r="N155" i="3"/>
  <c r="N145" i="3"/>
  <c r="M145" i="3"/>
  <c r="L145" i="3"/>
  <c r="L128" i="3"/>
  <c r="M128" i="3"/>
  <c r="N128" i="3"/>
  <c r="L129" i="3"/>
  <c r="M129" i="3"/>
  <c r="N129" i="3"/>
  <c r="L130" i="3"/>
  <c r="M130" i="3"/>
  <c r="N130" i="3"/>
  <c r="L131" i="3"/>
  <c r="M131" i="3"/>
  <c r="N131" i="3"/>
  <c r="L132" i="3"/>
  <c r="M132" i="3"/>
  <c r="N132" i="3"/>
  <c r="L133" i="3"/>
  <c r="M133" i="3"/>
  <c r="N133" i="3"/>
  <c r="L134" i="3"/>
  <c r="M134" i="3"/>
  <c r="N134" i="3"/>
  <c r="L135" i="3"/>
  <c r="M135" i="3"/>
  <c r="N135" i="3"/>
  <c r="L136" i="3"/>
  <c r="M136" i="3"/>
  <c r="N136" i="3"/>
  <c r="L137" i="3"/>
  <c r="M137" i="3"/>
  <c r="N137" i="3"/>
  <c r="L138" i="3"/>
  <c r="M138" i="3"/>
  <c r="N138" i="3"/>
  <c r="L139" i="3"/>
  <c r="M139" i="3"/>
  <c r="N139" i="3"/>
  <c r="L140" i="3"/>
  <c r="M140" i="3"/>
  <c r="N140" i="3"/>
  <c r="N127" i="3"/>
  <c r="M127" i="3"/>
  <c r="L127" i="3"/>
  <c r="L112" i="3"/>
  <c r="M112" i="3"/>
  <c r="N112" i="3"/>
  <c r="L113" i="3"/>
  <c r="M113" i="3"/>
  <c r="N113" i="3"/>
  <c r="L114" i="3"/>
  <c r="M114" i="3"/>
  <c r="N114" i="3"/>
  <c r="L115" i="3"/>
  <c r="M115" i="3"/>
  <c r="N115" i="3"/>
  <c r="L116" i="3"/>
  <c r="M116" i="3"/>
  <c r="N116" i="3"/>
  <c r="L117" i="3"/>
  <c r="M117" i="3"/>
  <c r="N117" i="3"/>
  <c r="L118" i="3"/>
  <c r="M118" i="3"/>
  <c r="N118" i="3"/>
  <c r="L119" i="3"/>
  <c r="M119" i="3"/>
  <c r="N119" i="3"/>
  <c r="L120" i="3"/>
  <c r="M120" i="3"/>
  <c r="N120" i="3"/>
  <c r="L121" i="3"/>
  <c r="M121" i="3"/>
  <c r="N121" i="3"/>
  <c r="L122" i="3"/>
  <c r="M122" i="3"/>
  <c r="N122" i="3"/>
  <c r="L99" i="3"/>
  <c r="M99" i="3"/>
  <c r="N99" i="3"/>
  <c r="L100" i="3"/>
  <c r="M100" i="3"/>
  <c r="N100" i="3"/>
  <c r="L101" i="3"/>
  <c r="M101" i="3"/>
  <c r="N101" i="3"/>
  <c r="L102" i="3"/>
  <c r="M102" i="3"/>
  <c r="N102" i="3"/>
  <c r="L103" i="3"/>
  <c r="M103" i="3"/>
  <c r="N103" i="3"/>
  <c r="L104" i="3"/>
  <c r="M104" i="3"/>
  <c r="N104" i="3"/>
  <c r="L105" i="3"/>
  <c r="M105" i="3"/>
  <c r="N105" i="3"/>
  <c r="L106" i="3"/>
  <c r="M106" i="3"/>
  <c r="N106" i="3"/>
  <c r="L107" i="3"/>
  <c r="M107" i="3"/>
  <c r="N107" i="3"/>
  <c r="L108" i="3"/>
  <c r="M108" i="3"/>
  <c r="N108" i="3"/>
  <c r="L109" i="3"/>
  <c r="M109" i="3"/>
  <c r="N109" i="3"/>
  <c r="L110" i="3"/>
  <c r="M110" i="3"/>
  <c r="N110" i="3"/>
  <c r="L111" i="3"/>
  <c r="M111" i="3"/>
  <c r="N111" i="3"/>
  <c r="N98" i="3"/>
  <c r="M98" i="3"/>
  <c r="L98" i="3"/>
  <c r="L84" i="3"/>
  <c r="M84" i="3"/>
  <c r="N84" i="3"/>
  <c r="L85" i="3"/>
  <c r="M85" i="3"/>
  <c r="N85" i="3"/>
  <c r="L86" i="3"/>
  <c r="M86" i="3"/>
  <c r="N86" i="3"/>
  <c r="L87" i="3"/>
  <c r="M87" i="3"/>
  <c r="N87" i="3"/>
  <c r="L88" i="3"/>
  <c r="M88" i="3"/>
  <c r="N88" i="3"/>
  <c r="L89" i="3"/>
  <c r="M89" i="3"/>
  <c r="N89" i="3"/>
  <c r="L90" i="3"/>
  <c r="M90" i="3"/>
  <c r="N90" i="3"/>
  <c r="L91" i="3"/>
  <c r="M91" i="3"/>
  <c r="N91" i="3"/>
  <c r="L92" i="3"/>
  <c r="M92" i="3"/>
  <c r="N92" i="3"/>
  <c r="L93" i="3"/>
  <c r="M93" i="3"/>
  <c r="N93" i="3"/>
  <c r="N83" i="3"/>
  <c r="M83" i="3"/>
  <c r="L83" i="3"/>
  <c r="L69" i="3"/>
  <c r="M69" i="3"/>
  <c r="N69" i="3"/>
  <c r="L70" i="3"/>
  <c r="M70" i="3"/>
  <c r="N70" i="3"/>
  <c r="L71" i="3"/>
  <c r="M71" i="3"/>
  <c r="N71" i="3"/>
  <c r="L72" i="3"/>
  <c r="M72" i="3"/>
  <c r="N72" i="3"/>
  <c r="L73" i="3"/>
  <c r="M73" i="3"/>
  <c r="N73" i="3"/>
  <c r="L74" i="3"/>
  <c r="M74" i="3"/>
  <c r="N74" i="3"/>
  <c r="L75" i="3"/>
  <c r="M75" i="3"/>
  <c r="N75" i="3"/>
  <c r="L76" i="3"/>
  <c r="M76" i="3"/>
  <c r="N76" i="3"/>
  <c r="L77" i="3"/>
  <c r="M77" i="3"/>
  <c r="N77" i="3"/>
  <c r="L78" i="3"/>
  <c r="M78" i="3"/>
  <c r="N78" i="3"/>
  <c r="N68" i="3"/>
  <c r="M68" i="3"/>
  <c r="L68" i="3"/>
  <c r="L51" i="3"/>
  <c r="M51" i="3"/>
  <c r="N51" i="3"/>
  <c r="L52" i="3"/>
  <c r="M52" i="3"/>
  <c r="N52" i="3"/>
  <c r="L53" i="3"/>
  <c r="M53" i="3"/>
  <c r="N53" i="3"/>
  <c r="L54" i="3"/>
  <c r="M54" i="3"/>
  <c r="N54" i="3"/>
  <c r="L55" i="3"/>
  <c r="M55" i="3"/>
  <c r="N55" i="3"/>
  <c r="N56" i="3"/>
  <c r="L57" i="3"/>
  <c r="M57" i="3"/>
  <c r="N57" i="3"/>
  <c r="L58" i="3"/>
  <c r="M58" i="3"/>
  <c r="N58" i="3"/>
  <c r="L59" i="3"/>
  <c r="M59" i="3"/>
  <c r="N59" i="3"/>
  <c r="L60" i="3"/>
  <c r="M60" i="3"/>
  <c r="N60" i="3"/>
  <c r="L61" i="3"/>
  <c r="M61" i="3"/>
  <c r="N61" i="3"/>
  <c r="L62" i="3"/>
  <c r="M62" i="3"/>
  <c r="N62" i="3"/>
  <c r="L63" i="3"/>
  <c r="M63" i="3"/>
  <c r="N63" i="3"/>
  <c r="N50" i="3"/>
  <c r="M50" i="3"/>
  <c r="L50" i="3"/>
  <c r="L33" i="3"/>
  <c r="M33" i="3"/>
  <c r="N33" i="3"/>
  <c r="L34" i="3"/>
  <c r="M34" i="3"/>
  <c r="N34" i="3"/>
  <c r="L35" i="3"/>
  <c r="M35" i="3"/>
  <c r="N35" i="3"/>
  <c r="L36" i="3"/>
  <c r="M36" i="3"/>
  <c r="N36" i="3"/>
  <c r="L37" i="3"/>
  <c r="M37" i="3"/>
  <c r="N37" i="3"/>
  <c r="L38" i="3"/>
  <c r="M38" i="3"/>
  <c r="N38" i="3"/>
  <c r="L39" i="3"/>
  <c r="M39" i="3"/>
  <c r="N39" i="3"/>
  <c r="L40" i="3"/>
  <c r="M40" i="3"/>
  <c r="N40" i="3"/>
  <c r="L41" i="3"/>
  <c r="M41" i="3"/>
  <c r="N41" i="3"/>
  <c r="L42" i="3"/>
  <c r="M42" i="3"/>
  <c r="N42" i="3"/>
  <c r="L43" i="3"/>
  <c r="M43" i="3"/>
  <c r="N43" i="3"/>
  <c r="L44" i="3"/>
  <c r="M44" i="3"/>
  <c r="N44" i="3"/>
  <c r="L45" i="3"/>
  <c r="M45" i="3"/>
  <c r="N45" i="3"/>
  <c r="N32" i="3"/>
  <c r="M32" i="3"/>
  <c r="L32" i="3"/>
  <c r="L15" i="3"/>
  <c r="M15" i="3"/>
  <c r="N15" i="3"/>
  <c r="M16" i="3"/>
  <c r="N16" i="3"/>
  <c r="L17" i="3"/>
  <c r="M17" i="3"/>
  <c r="N17" i="3"/>
  <c r="L18" i="3"/>
  <c r="M18" i="3"/>
  <c r="N18" i="3"/>
  <c r="L19" i="3"/>
  <c r="M19" i="3"/>
  <c r="N19" i="3"/>
  <c r="L20" i="3"/>
  <c r="M20" i="3"/>
  <c r="N20" i="3"/>
  <c r="L21" i="3"/>
  <c r="M21" i="3"/>
  <c r="N21" i="3"/>
  <c r="L22" i="3"/>
  <c r="M22" i="3"/>
  <c r="N22" i="3"/>
  <c r="L23" i="3"/>
  <c r="M23" i="3"/>
  <c r="N23" i="3"/>
  <c r="L24" i="3"/>
  <c r="M24" i="3"/>
  <c r="N24" i="3"/>
  <c r="L25" i="3"/>
  <c r="M25" i="3"/>
  <c r="N25" i="3"/>
  <c r="L26" i="3"/>
  <c r="M26" i="3"/>
  <c r="N26" i="3"/>
  <c r="L27" i="3"/>
  <c r="M27" i="3"/>
  <c r="N27" i="3"/>
  <c r="N14" i="3"/>
  <c r="M14" i="3"/>
  <c r="L9" i="3"/>
  <c r="M9" i="3"/>
  <c r="N9" i="3"/>
  <c r="N8" i="3"/>
  <c r="M8" i="3"/>
  <c r="L8" i="3"/>
  <c r="M1170" i="3"/>
  <c r="N96" i="2" s="1"/>
  <c r="M1014" i="3"/>
  <c r="N90" i="2" s="1"/>
  <c r="M889" i="3" l="1"/>
  <c r="N83" i="2" s="1"/>
  <c r="N717" i="3"/>
  <c r="O74" i="2" s="1"/>
  <c r="M518" i="3"/>
  <c r="N58" i="2" s="1"/>
  <c r="N561" i="3"/>
  <c r="O62" i="2" s="1"/>
  <c r="M591" i="3"/>
  <c r="N65" i="2" s="1"/>
  <c r="N591" i="3"/>
  <c r="O65" i="2" s="1"/>
  <c r="L637" i="3"/>
  <c r="M68" i="2" s="1"/>
  <c r="N372" i="3"/>
  <c r="O50" i="2" s="1"/>
  <c r="L591" i="3"/>
  <c r="M65" i="2" s="1"/>
  <c r="M108" i="2"/>
  <c r="M237" i="3"/>
  <c r="N41" i="2" s="1"/>
  <c r="M246" i="3"/>
  <c r="N42" i="2" s="1"/>
  <c r="L246" i="3"/>
  <c r="M42" i="2" s="1"/>
  <c r="L547" i="3"/>
  <c r="M61" i="2" s="1"/>
  <c r="N581" i="3"/>
  <c r="O64" i="2" s="1"/>
  <c r="L581" i="3"/>
  <c r="M64" i="2" s="1"/>
  <c r="M637" i="3"/>
  <c r="N68" i="2" s="1"/>
  <c r="L662" i="3"/>
  <c r="M70" i="2" s="1"/>
  <c r="N108" i="2"/>
  <c r="M1231" i="3"/>
  <c r="M662" i="3"/>
  <c r="N70" i="2" s="1"/>
  <c r="N662" i="3"/>
  <c r="O70" i="2" s="1"/>
  <c r="L674" i="3"/>
  <c r="M71" i="2" s="1"/>
  <c r="M674" i="3"/>
  <c r="N71" i="2" s="1"/>
  <c r="M717" i="3"/>
  <c r="N74" i="2" s="1"/>
  <c r="L1189" i="3"/>
  <c r="O108" i="2"/>
  <c r="N1231" i="3"/>
  <c r="L186" i="3"/>
  <c r="M37" i="2" s="1"/>
  <c r="L717" i="3"/>
  <c r="M74" i="2" s="1"/>
  <c r="M1036" i="3"/>
  <c r="N91" i="2" s="1"/>
  <c r="N637" i="3"/>
  <c r="O68" i="2" s="1"/>
  <c r="N651" i="3"/>
  <c r="O69" i="2" s="1"/>
  <c r="L1144" i="3"/>
  <c r="M95" i="2" s="1"/>
  <c r="L1205" i="3"/>
  <c r="M101" i="2" s="1"/>
  <c r="M1098" i="3"/>
  <c r="N93" i="2" s="1"/>
  <c r="L538" i="3"/>
  <c r="M60" i="2" s="1"/>
  <c r="M538" i="3"/>
  <c r="N60" i="2" s="1"/>
  <c r="L1124" i="3"/>
  <c r="M94" i="2" s="1"/>
  <c r="L1170" i="3"/>
  <c r="M96" i="2" s="1"/>
  <c r="L1215" i="3"/>
  <c r="M445" i="3"/>
  <c r="N54" i="2" s="1"/>
  <c r="M528" i="3"/>
  <c r="N59" i="2" s="1"/>
  <c r="L948" i="3"/>
  <c r="M88" i="2" s="1"/>
  <c r="M1205" i="3"/>
  <c r="N101" i="2" s="1"/>
  <c r="L889" i="3"/>
  <c r="M83" i="2" s="1"/>
  <c r="M1215" i="3"/>
  <c r="N102" i="2" s="1"/>
  <c r="N1215" i="3"/>
  <c r="N1205" i="3"/>
  <c r="O101" i="2" s="1"/>
  <c r="N1144" i="3"/>
  <c r="O95" i="2" s="1"/>
  <c r="M1144" i="3"/>
  <c r="N95" i="2" s="1"/>
  <c r="M1124" i="3"/>
  <c r="N94" i="2" s="1"/>
  <c r="N1124" i="3"/>
  <c r="O94" i="2" s="1"/>
  <c r="L1098" i="3"/>
  <c r="M93" i="2" s="1"/>
  <c r="L1072" i="3"/>
  <c r="M92" i="2" s="1"/>
  <c r="M1072" i="3"/>
  <c r="N92" i="2" s="1"/>
  <c r="N1036" i="3"/>
  <c r="O91" i="2" s="1"/>
  <c r="L1036" i="3"/>
  <c r="M91" i="2" s="1"/>
  <c r="L1014" i="3"/>
  <c r="M90" i="2" s="1"/>
  <c r="L983" i="3"/>
  <c r="M89" i="2" s="1"/>
  <c r="M983" i="3"/>
  <c r="N89" i="2" s="1"/>
  <c r="N948" i="3"/>
  <c r="O88" i="2" s="1"/>
  <c r="M948" i="3"/>
  <c r="N88" i="2" s="1"/>
  <c r="N889" i="3"/>
  <c r="O83" i="2" s="1"/>
  <c r="L702" i="3"/>
  <c r="M73" i="2" s="1"/>
  <c r="M684" i="3"/>
  <c r="N72" i="2" s="1"/>
  <c r="N684" i="3"/>
  <c r="O72" i="2" s="1"/>
  <c r="L684" i="3"/>
  <c r="M72" i="2" s="1"/>
  <c r="N674" i="3"/>
  <c r="O71" i="2" s="1"/>
  <c r="M651" i="3"/>
  <c r="N69" i="2" s="1"/>
  <c r="L651" i="3"/>
  <c r="M69" i="2" s="1"/>
  <c r="M603" i="3"/>
  <c r="N66" i="2" s="1"/>
  <c r="N603" i="3"/>
  <c r="O66" i="2" s="1"/>
  <c r="L603" i="3"/>
  <c r="M66" i="2" s="1"/>
  <c r="M581" i="3"/>
  <c r="N64" i="2" s="1"/>
  <c r="N570" i="3"/>
  <c r="O63" i="2" s="1"/>
  <c r="M561" i="3"/>
  <c r="N62" i="2" s="1"/>
  <c r="N547" i="3"/>
  <c r="O61" i="2" s="1"/>
  <c r="N538" i="3"/>
  <c r="O60" i="2" s="1"/>
  <c r="L528" i="3"/>
  <c r="M59" i="2" s="1"/>
  <c r="N528" i="3"/>
  <c r="O59" i="2" s="1"/>
  <c r="L518" i="3"/>
  <c r="M58" i="2" s="1"/>
  <c r="N518" i="3"/>
  <c r="O58" i="2" s="1"/>
  <c r="M499" i="3"/>
  <c r="N57" i="2" s="1"/>
  <c r="L499" i="3"/>
  <c r="M57" i="2" s="1"/>
  <c r="N499" i="3"/>
  <c r="O57" i="2" s="1"/>
  <c r="L487" i="3"/>
  <c r="M56" i="2" s="1"/>
  <c r="M465" i="3"/>
  <c r="N55" i="2" s="1"/>
  <c r="N465" i="3"/>
  <c r="O55" i="2" s="1"/>
  <c r="N445" i="3"/>
  <c r="O54" i="2" s="1"/>
  <c r="N433" i="3"/>
  <c r="O53" i="2" s="1"/>
  <c r="M433" i="3"/>
  <c r="N53" i="2" s="1"/>
  <c r="M415" i="3"/>
  <c r="N52" i="2" s="1"/>
  <c r="N415" i="3"/>
  <c r="O52" i="2" s="1"/>
  <c r="L372" i="3"/>
  <c r="M50" i="2" s="1"/>
  <c r="M372" i="3"/>
  <c r="N50" i="2" s="1"/>
  <c r="M361" i="3"/>
  <c r="N49" i="2" s="1"/>
  <c r="N361" i="3"/>
  <c r="O49" i="2" s="1"/>
  <c r="L361" i="3"/>
  <c r="M49" i="2" s="1"/>
  <c r="N349" i="3"/>
  <c r="O48" i="2" s="1"/>
  <c r="M349" i="3"/>
  <c r="N48" i="2" s="1"/>
  <c r="L349" i="3"/>
  <c r="M48" i="2" s="1"/>
  <c r="L333" i="3"/>
  <c r="M47" i="2" s="1"/>
  <c r="M333" i="3"/>
  <c r="N47" i="2" s="1"/>
  <c r="N333" i="3"/>
  <c r="O47" i="2" s="1"/>
  <c r="L320" i="3"/>
  <c r="M46" i="2" s="1"/>
  <c r="N320" i="3"/>
  <c r="O46" i="2" s="1"/>
  <c r="M302" i="3"/>
  <c r="N45" i="2" s="1"/>
  <c r="N302" i="3"/>
  <c r="O45" i="2" s="1"/>
  <c r="L302" i="3"/>
  <c r="M45" i="2" s="1"/>
  <c r="L275" i="3"/>
  <c r="M44" i="2" s="1"/>
  <c r="N275" i="3"/>
  <c r="O44" i="2" s="1"/>
  <c r="M259" i="3"/>
  <c r="N43" i="2" s="1"/>
  <c r="N259" i="3"/>
  <c r="O43" i="2" s="1"/>
  <c r="N246" i="3"/>
  <c r="O42" i="2" s="1"/>
  <c r="N237" i="3"/>
  <c r="O41" i="2" s="1"/>
  <c r="L237" i="3"/>
  <c r="M41" i="2" s="1"/>
  <c r="N227" i="3"/>
  <c r="O40" i="2" s="1"/>
  <c r="N216" i="3"/>
  <c r="O39" i="2" s="1"/>
  <c r="N203" i="3"/>
  <c r="O38" i="2" s="1"/>
  <c r="N186" i="3"/>
  <c r="O37" i="2" s="1"/>
  <c r="N141" i="3"/>
  <c r="O35" i="2" s="1"/>
  <c r="N94" i="3"/>
  <c r="O31" i="2" s="1"/>
  <c r="N794" i="3"/>
  <c r="O79" i="2" s="1"/>
  <c r="L823" i="3"/>
  <c r="M80" i="2" s="1"/>
  <c r="M823" i="3"/>
  <c r="N80" i="2" s="1"/>
  <c r="L794" i="3"/>
  <c r="M79" i="2" s="1"/>
  <c r="M794" i="3"/>
  <c r="N79" i="2" s="1"/>
  <c r="N1014" i="3"/>
  <c r="O90" i="2" s="1"/>
  <c r="N741" i="3"/>
  <c r="O75" i="2" s="1"/>
  <c r="N702" i="3"/>
  <c r="O73" i="2" s="1"/>
  <c r="N487" i="3"/>
  <c r="O56" i="2" s="1"/>
  <c r="N823" i="3"/>
  <c r="O80" i="2" s="1"/>
  <c r="M752" i="3"/>
  <c r="N77" i="2" s="1"/>
  <c r="M913" i="3"/>
  <c r="N84" i="2" s="1"/>
  <c r="L752" i="3"/>
  <c r="M77" i="2" s="1"/>
  <c r="N874" i="3"/>
  <c r="O82" i="2" s="1"/>
  <c r="M874" i="3"/>
  <c r="N82" i="2" s="1"/>
  <c r="N752" i="3"/>
  <c r="O77" i="2" s="1"/>
  <c r="N1189" i="3"/>
  <c r="O100" i="2" s="1"/>
  <c r="M102" i="2"/>
  <c r="M100" i="2"/>
  <c r="M1189" i="3"/>
  <c r="N100" i="2" s="1"/>
  <c r="N1098" i="3"/>
  <c r="O93" i="2" s="1"/>
  <c r="N1072" i="3"/>
  <c r="O92" i="2" s="1"/>
  <c r="N983" i="3"/>
  <c r="O89" i="2" s="1"/>
  <c r="M741" i="3"/>
  <c r="N75" i="2" s="1"/>
  <c r="L741" i="3"/>
  <c r="M75" i="2" s="1"/>
  <c r="M702" i="3"/>
  <c r="N73" i="2" s="1"/>
  <c r="M570" i="3"/>
  <c r="N63" i="2" s="1"/>
  <c r="L570" i="3"/>
  <c r="M63" i="2" s="1"/>
  <c r="M547" i="3"/>
  <c r="N61" i="2" s="1"/>
  <c r="M487" i="3"/>
  <c r="N56" i="2" s="1"/>
  <c r="L445" i="3"/>
  <c r="M54" i="2" s="1"/>
  <c r="M320" i="3"/>
  <c r="N46" i="2" s="1"/>
  <c r="M275" i="3"/>
  <c r="N44" i="2" s="1"/>
  <c r="L259" i="3"/>
  <c r="M43" i="2" s="1"/>
  <c r="M216" i="3"/>
  <c r="N39" i="2" s="1"/>
  <c r="L216" i="3"/>
  <c r="M39" i="2" s="1"/>
  <c r="M203" i="3"/>
  <c r="N38" i="2" s="1"/>
  <c r="M141" i="3"/>
  <c r="N35" i="2" s="1"/>
  <c r="M28" i="3"/>
  <c r="N27" i="2" s="1"/>
  <c r="M186" i="3"/>
  <c r="N37" i="2" s="1"/>
  <c r="L141" i="3"/>
  <c r="M35" i="2" s="1"/>
  <c r="M94" i="3"/>
  <c r="N31" i="2" s="1"/>
  <c r="N79" i="3"/>
  <c r="O30" i="2" s="1"/>
  <c r="M79" i="3"/>
  <c r="N30" i="2" s="1"/>
  <c r="N46" i="3"/>
  <c r="O28" i="2" s="1"/>
  <c r="M64" i="3"/>
  <c r="N29" i="2" s="1"/>
  <c r="M46" i="3"/>
  <c r="N28" i="2" s="1"/>
  <c r="L46" i="3"/>
  <c r="M28" i="2" s="1"/>
  <c r="M10" i="3"/>
  <c r="N26" i="2" s="1"/>
  <c r="L10" i="3"/>
  <c r="M26" i="2" s="1"/>
  <c r="N10" i="3"/>
  <c r="O26" i="2" s="1"/>
  <c r="M937" i="3"/>
  <c r="N87" i="2" s="1"/>
  <c r="N937" i="3"/>
  <c r="O87" i="2" s="1"/>
  <c r="L937" i="3"/>
  <c r="M87" i="2" s="1"/>
  <c r="N913" i="3"/>
  <c r="O84" i="2" s="1"/>
  <c r="L913" i="3"/>
  <c r="M84" i="2" s="1"/>
  <c r="L874" i="3"/>
  <c r="M82" i="2" s="1"/>
  <c r="L859" i="3"/>
  <c r="M81" i="2" s="1"/>
  <c r="N859" i="3"/>
  <c r="O81" i="2" s="1"/>
  <c r="M859" i="3"/>
  <c r="N81" i="2" s="1"/>
  <c r="L772" i="3"/>
  <c r="M78" i="2" s="1"/>
  <c r="M772" i="3"/>
  <c r="N78" i="2" s="1"/>
  <c r="N772" i="3"/>
  <c r="O78" i="2" s="1"/>
  <c r="N622" i="3"/>
  <c r="O67" i="2" s="1"/>
  <c r="L622" i="3"/>
  <c r="M67" i="2" s="1"/>
  <c r="M622" i="3"/>
  <c r="N67" i="2" s="1"/>
  <c r="L561" i="3"/>
  <c r="M62" i="2" s="1"/>
  <c r="L465" i="3"/>
  <c r="M55" i="2" s="1"/>
  <c r="L433" i="3"/>
  <c r="M53" i="2" s="1"/>
  <c r="L415" i="3"/>
  <c r="M52" i="2" s="1"/>
  <c r="L227" i="3"/>
  <c r="M40" i="2" s="1"/>
  <c r="M227" i="3"/>
  <c r="N40" i="2" s="1"/>
  <c r="L203" i="3"/>
  <c r="M38" i="2" s="1"/>
  <c r="L172" i="3"/>
  <c r="M36" i="2" s="1"/>
  <c r="M172" i="3"/>
  <c r="N36" i="2" s="1"/>
  <c r="N172" i="3"/>
  <c r="O36" i="2" s="1"/>
  <c r="L123" i="3"/>
  <c r="M34" i="2" s="1"/>
  <c r="L94" i="3"/>
  <c r="M31" i="2" s="1"/>
  <c r="L64" i="3"/>
  <c r="M29" i="2" s="1"/>
  <c r="N123" i="3"/>
  <c r="O34" i="2" s="1"/>
  <c r="M123" i="3"/>
  <c r="N34" i="2" s="1"/>
  <c r="L79" i="3"/>
  <c r="M30" i="2" s="1"/>
  <c r="N64" i="3"/>
  <c r="O29" i="2" s="1"/>
  <c r="N28" i="3"/>
  <c r="O27" i="2" s="1"/>
  <c r="N97" i="2" l="1"/>
  <c r="N103" i="2"/>
  <c r="M103" i="2"/>
  <c r="O102" i="2"/>
  <c r="O103" i="2" s="1"/>
  <c r="M97" i="2"/>
  <c r="O97" i="2"/>
  <c r="N105" i="2"/>
  <c r="N32" i="2"/>
  <c r="O32" i="2"/>
  <c r="O105" i="2" l="1"/>
  <c r="M105" i="2"/>
  <c r="N106" i="2"/>
  <c r="O106" i="2" l="1"/>
  <c r="M106" i="2"/>
  <c r="L14" i="3" l="1"/>
  <c r="G1183" i="3" l="1"/>
  <c r="H108" i="2" l="1"/>
  <c r="G1231" i="3" l="1"/>
  <c r="G233" i="3" l="1"/>
  <c r="G1129" i="3" l="1"/>
  <c r="H957" i="16" s="1"/>
  <c r="I957" i="16" s="1"/>
  <c r="G1115" i="3"/>
  <c r="I951" i="16" s="1"/>
  <c r="G1108" i="3"/>
  <c r="H949" i="16" s="1"/>
  <c r="I949" i="16" s="1"/>
  <c r="G1102" i="3"/>
  <c r="G1092" i="3"/>
  <c r="I941" i="16" s="1"/>
  <c r="G1077" i="3"/>
  <c r="G1068" i="3"/>
  <c r="H923" i="16" s="1"/>
  <c r="I923" i="16" s="1"/>
  <c r="G1065" i="3"/>
  <c r="H922" i="16" s="1"/>
  <c r="I922" i="16" s="1"/>
  <c r="G1062" i="3"/>
  <c r="H921" i="16" s="1"/>
  <c r="I921" i="16" s="1"/>
  <c r="G1061" i="3"/>
  <c r="H920" i="16" s="1"/>
  <c r="I920" i="16" s="1"/>
  <c r="G1060" i="3"/>
  <c r="H919" i="16" s="1"/>
  <c r="I919" i="16" s="1"/>
  <c r="G1059" i="3"/>
  <c r="H918" i="16" s="1"/>
  <c r="I918" i="16" s="1"/>
  <c r="G1056" i="3"/>
  <c r="H917" i="16" s="1"/>
  <c r="I917" i="16" s="1"/>
  <c r="G1055" i="3"/>
  <c r="H916" i="16" s="1"/>
  <c r="I916" i="16" s="1"/>
  <c r="G1054" i="3"/>
  <c r="H915" i="16" s="1"/>
  <c r="I915" i="16" s="1"/>
  <c r="G1053" i="3"/>
  <c r="H914" i="16" s="1"/>
  <c r="I914" i="16" s="1"/>
  <c r="G1050" i="3"/>
  <c r="H913" i="16" s="1"/>
  <c r="I913" i="16" s="1"/>
  <c r="G1044" i="3"/>
  <c r="H909" i="16" s="1"/>
  <c r="I909" i="16" s="1"/>
  <c r="G1009" i="3"/>
  <c r="H878" i="16" s="1"/>
  <c r="I878" i="16" s="1"/>
  <c r="G1005" i="3"/>
  <c r="H877" i="16" s="1"/>
  <c r="I877" i="16" s="1"/>
  <c r="G1002" i="3"/>
  <c r="H876" i="16" s="1"/>
  <c r="I876" i="16" s="1"/>
  <c r="G999" i="3"/>
  <c r="H875" i="16" s="1"/>
  <c r="I875" i="16" s="1"/>
  <c r="G996" i="3"/>
  <c r="H874" i="16" s="1"/>
  <c r="I874" i="16" s="1"/>
  <c r="G993" i="3"/>
  <c r="H873" i="16" s="1"/>
  <c r="I873" i="16" s="1"/>
  <c r="G990" i="3"/>
  <c r="H872" i="16" s="1"/>
  <c r="I872" i="16" s="1"/>
  <c r="G987" i="3"/>
  <c r="H871" i="16" s="1"/>
  <c r="G975" i="3"/>
  <c r="H863" i="16" s="1"/>
  <c r="I863" i="16" s="1"/>
  <c r="G960" i="3"/>
  <c r="H851" i="16" s="1"/>
  <c r="I851" i="16" s="1"/>
  <c r="G955" i="3"/>
  <c r="H849" i="16" s="1"/>
  <c r="I849" i="16" s="1"/>
  <c r="G952" i="3"/>
  <c r="H848" i="16" s="1"/>
  <c r="G737" i="3"/>
  <c r="I651" i="16" s="1"/>
  <c r="G729" i="3"/>
  <c r="H646" i="16" s="1"/>
  <c r="I646" i="16" s="1"/>
  <c r="G688" i="3"/>
  <c r="G711" i="3"/>
  <c r="H631" i="16" s="1"/>
  <c r="I631" i="16" s="1"/>
  <c r="G706" i="3"/>
  <c r="G626" i="3"/>
  <c r="G471" i="3"/>
  <c r="H423" i="16" s="1"/>
  <c r="I423" i="16" s="1"/>
  <c r="G452" i="3"/>
  <c r="H409" i="16" s="1"/>
  <c r="I409" i="16" s="1"/>
  <c r="G419" i="3"/>
  <c r="H380" i="16" s="1"/>
  <c r="G98" i="3"/>
  <c r="H94" i="16" s="1"/>
  <c r="F101" i="3"/>
  <c r="G101" i="3" s="1"/>
  <c r="I97" i="16" s="1"/>
  <c r="F103" i="3"/>
  <c r="G103" i="3" s="1"/>
  <c r="I99" i="16" s="1"/>
  <c r="G104" i="3"/>
  <c r="G106" i="3"/>
  <c r="I102" i="16" s="1"/>
  <c r="G107" i="3"/>
  <c r="G109" i="3"/>
  <c r="I105" i="16" s="1"/>
  <c r="G110" i="3"/>
  <c r="G112" i="3"/>
  <c r="I108" i="16" s="1"/>
  <c r="G113" i="3"/>
  <c r="G115" i="3"/>
  <c r="G116" i="3"/>
  <c r="I112" i="16" s="1"/>
  <c r="G117" i="3"/>
  <c r="I113" i="16" s="1"/>
  <c r="G118" i="3"/>
  <c r="I114" i="16" s="1"/>
  <c r="G119" i="3"/>
  <c r="I115" i="16" s="1"/>
  <c r="G121" i="3"/>
  <c r="I117" i="16" s="1"/>
  <c r="G122" i="3"/>
  <c r="I118" i="16" s="1"/>
  <c r="G127" i="3"/>
  <c r="H122" i="16" s="1"/>
  <c r="G128" i="3"/>
  <c r="I123" i="16" s="1"/>
  <c r="G129" i="3"/>
  <c r="I124" i="16" s="1"/>
  <c r="G130" i="3"/>
  <c r="I125" i="16" s="1"/>
  <c r="G131" i="3"/>
  <c r="I126" i="16" s="1"/>
  <c r="G132" i="3"/>
  <c r="I127" i="16" s="1"/>
  <c r="G133" i="3"/>
  <c r="I128" i="16" s="1"/>
  <c r="G135" i="3"/>
  <c r="I130" i="16" s="1"/>
  <c r="G136" i="3"/>
  <c r="I132" i="16" s="1"/>
  <c r="G137" i="3"/>
  <c r="I134" i="16" s="1"/>
  <c r="G139" i="3"/>
  <c r="G140" i="3"/>
  <c r="G145" i="3"/>
  <c r="H139" i="16" s="1"/>
  <c r="G146" i="3"/>
  <c r="I140" i="16" s="1"/>
  <c r="G147" i="3"/>
  <c r="I141" i="16" s="1"/>
  <c r="G148" i="3"/>
  <c r="I142" i="16" s="1"/>
  <c r="G149" i="3"/>
  <c r="I143" i="16" s="1"/>
  <c r="G150" i="3"/>
  <c r="I144" i="16" s="1"/>
  <c r="G151" i="3"/>
  <c r="I145" i="16" s="1"/>
  <c r="G152" i="3"/>
  <c r="I146" i="16" s="1"/>
  <c r="G153" i="3"/>
  <c r="I147" i="16" s="1"/>
  <c r="G154" i="3"/>
  <c r="I148" i="16" s="1"/>
  <c r="G155" i="3"/>
  <c r="I149" i="16" s="1"/>
  <c r="G156" i="3"/>
  <c r="I150" i="16" s="1"/>
  <c r="G157" i="3"/>
  <c r="I151" i="16" s="1"/>
  <c r="G158" i="3"/>
  <c r="I152" i="16" s="1"/>
  <c r="G159" i="3"/>
  <c r="I153" i="16" s="1"/>
  <c r="G160" i="3"/>
  <c r="I154" i="16" s="1"/>
  <c r="G161" i="3"/>
  <c r="I155" i="16" s="1"/>
  <c r="G162" i="3"/>
  <c r="I156" i="16" s="1"/>
  <c r="G163" i="3"/>
  <c r="I157" i="16" s="1"/>
  <c r="G164" i="3"/>
  <c r="I158" i="16" s="1"/>
  <c r="G165" i="3"/>
  <c r="I161" i="16" s="1"/>
  <c r="G166" i="3"/>
  <c r="G167" i="3"/>
  <c r="I162" i="16" s="1"/>
  <c r="G168" i="3"/>
  <c r="I165" i="16" s="1"/>
  <c r="G170" i="3"/>
  <c r="G171" i="3"/>
  <c r="G176" i="3"/>
  <c r="H169" i="16" s="1"/>
  <c r="G177" i="3"/>
  <c r="I170" i="16" s="1"/>
  <c r="G178" i="3"/>
  <c r="I171" i="16" s="1"/>
  <c r="G179" i="3"/>
  <c r="I172" i="16" s="1"/>
  <c r="G180" i="3"/>
  <c r="I173" i="16" s="1"/>
  <c r="G181" i="3"/>
  <c r="I174" i="16" s="1"/>
  <c r="G182" i="3"/>
  <c r="I177" i="16" s="1"/>
  <c r="G184" i="3"/>
  <c r="G185" i="3"/>
  <c r="I178" i="16" s="1"/>
  <c r="G190" i="3"/>
  <c r="H182" i="16" s="1"/>
  <c r="G191" i="3"/>
  <c r="I183" i="16" s="1"/>
  <c r="G192" i="3"/>
  <c r="I184" i="16" s="1"/>
  <c r="G193" i="3"/>
  <c r="I185" i="16" s="1"/>
  <c r="G194" i="3"/>
  <c r="I186" i="16" s="1"/>
  <c r="G195" i="3"/>
  <c r="I187" i="16" s="1"/>
  <c r="G196" i="3"/>
  <c r="I188" i="16" s="1"/>
  <c r="G197" i="3"/>
  <c r="I189" i="16" s="1"/>
  <c r="G198" i="3"/>
  <c r="I190" i="16" s="1"/>
  <c r="G199" i="3"/>
  <c r="I193" i="16" s="1"/>
  <c r="G201" i="3"/>
  <c r="G202" i="3"/>
  <c r="I194" i="16" s="1"/>
  <c r="G207" i="3"/>
  <c r="H198" i="16" s="1"/>
  <c r="G208" i="3"/>
  <c r="I199" i="16" s="1"/>
  <c r="G209" i="3"/>
  <c r="I200" i="16" s="1"/>
  <c r="G210" i="3"/>
  <c r="I201" i="16" s="1"/>
  <c r="G211" i="3"/>
  <c r="I202" i="16" s="1"/>
  <c r="G212" i="3"/>
  <c r="I205" i="16" s="1"/>
  <c r="G214" i="3"/>
  <c r="G215" i="3"/>
  <c r="I206" i="16" s="1"/>
  <c r="G220" i="3"/>
  <c r="H210" i="16" s="1"/>
  <c r="G221" i="3"/>
  <c r="I211" i="16" s="1"/>
  <c r="G222" i="3"/>
  <c r="I212" i="16" s="1"/>
  <c r="G223" i="3"/>
  <c r="I215" i="16" s="1"/>
  <c r="G225" i="3"/>
  <c r="G226" i="3"/>
  <c r="I216" i="16" s="1"/>
  <c r="G231" i="3"/>
  <c r="H220" i="16" s="1"/>
  <c r="G232" i="3"/>
  <c r="I224" i="16" s="1"/>
  <c r="G235" i="3"/>
  <c r="G236" i="3"/>
  <c r="I225" i="16" s="1"/>
  <c r="G241" i="3"/>
  <c r="G242" i="3"/>
  <c r="G244" i="3"/>
  <c r="G245" i="3"/>
  <c r="I233" i="16" s="1"/>
  <c r="G250" i="3"/>
  <c r="H237" i="16" s="1"/>
  <c r="G251" i="3"/>
  <c r="I238" i="16" s="1"/>
  <c r="G252" i="3"/>
  <c r="I239" i="16" s="1"/>
  <c r="G253" i="3"/>
  <c r="I240" i="16" s="1"/>
  <c r="G254" i="3"/>
  <c r="I241" i="16" s="1"/>
  <c r="G255" i="3"/>
  <c r="I244" i="16" s="1"/>
  <c r="G257" i="3"/>
  <c r="G258" i="3"/>
  <c r="I245" i="16" s="1"/>
  <c r="G263" i="3"/>
  <c r="H249" i="16" s="1"/>
  <c r="G264" i="3"/>
  <c r="I250" i="16" s="1"/>
  <c r="G265" i="3"/>
  <c r="I251" i="16" s="1"/>
  <c r="G266" i="3"/>
  <c r="I252" i="16" s="1"/>
  <c r="G267" i="3"/>
  <c r="I253" i="16" s="1"/>
  <c r="G268" i="3"/>
  <c r="I254" i="16" s="1"/>
  <c r="G269" i="3"/>
  <c r="I255" i="16" s="1"/>
  <c r="G270" i="3"/>
  <c r="I256" i="16" s="1"/>
  <c r="G271" i="3"/>
  <c r="I259" i="16" s="1"/>
  <c r="G273" i="3"/>
  <c r="G274" i="3"/>
  <c r="I260" i="16" s="1"/>
  <c r="G279" i="3"/>
  <c r="H264" i="16" s="1"/>
  <c r="G280" i="3"/>
  <c r="I265" i="16" s="1"/>
  <c r="G281" i="3"/>
  <c r="I266" i="16" s="1"/>
  <c r="G282" i="3"/>
  <c r="I267" i="16" s="1"/>
  <c r="G283" i="3"/>
  <c r="I268" i="16" s="1"/>
  <c r="G284" i="3"/>
  <c r="I269" i="16" s="1"/>
  <c r="G285" i="3"/>
  <c r="I270" i="16" s="1"/>
  <c r="G286" i="3"/>
  <c r="I271" i="16" s="1"/>
  <c r="G287" i="3"/>
  <c r="I272" i="16" s="1"/>
  <c r="G288" i="3"/>
  <c r="I273" i="16" s="1"/>
  <c r="G289" i="3"/>
  <c r="I274" i="16" s="1"/>
  <c r="G290" i="3"/>
  <c r="I275" i="16" s="1"/>
  <c r="G291" i="3"/>
  <c r="I276" i="16" s="1"/>
  <c r="G292" i="3"/>
  <c r="I277" i="16" s="1"/>
  <c r="G293" i="3"/>
  <c r="I278" i="16" s="1"/>
  <c r="G294" i="3"/>
  <c r="I279" i="16" s="1"/>
  <c r="G295" i="3"/>
  <c r="I280" i="16" s="1"/>
  <c r="G296" i="3"/>
  <c r="I281" i="16" s="1"/>
  <c r="G297" i="3"/>
  <c r="I282" i="16" s="1"/>
  <c r="G298" i="3"/>
  <c r="I285" i="16" s="1"/>
  <c r="G300" i="3"/>
  <c r="G301" i="3"/>
  <c r="I286" i="16" s="1"/>
  <c r="G306" i="3"/>
  <c r="H290" i="16" s="1"/>
  <c r="G307" i="3"/>
  <c r="I291" i="16" s="1"/>
  <c r="G308" i="3"/>
  <c r="I292" i="16" s="1"/>
  <c r="G309" i="3"/>
  <c r="I293" i="16" s="1"/>
  <c r="G310" i="3"/>
  <c r="I294" i="16" s="1"/>
  <c r="G311" i="3"/>
  <c r="I295" i="16" s="1"/>
  <c r="G312" i="3"/>
  <c r="I296" i="16" s="1"/>
  <c r="G313" i="3"/>
  <c r="I297" i="16" s="1"/>
  <c r="G314" i="3"/>
  <c r="I298" i="16" s="1"/>
  <c r="G315" i="3"/>
  <c r="I299" i="16" s="1"/>
  <c r="G316" i="3"/>
  <c r="I302" i="16" s="1"/>
  <c r="G318" i="3"/>
  <c r="G319" i="3"/>
  <c r="I303" i="16" s="1"/>
  <c r="G324" i="3"/>
  <c r="H307" i="16" s="1"/>
  <c r="G325" i="3"/>
  <c r="I308" i="16" s="1"/>
  <c r="G326" i="3"/>
  <c r="I309" i="16" s="1"/>
  <c r="G327" i="3"/>
  <c r="I310" i="16" s="1"/>
  <c r="G328" i="3"/>
  <c r="I311" i="16" s="1"/>
  <c r="G329" i="3"/>
  <c r="I314" i="16" s="1"/>
  <c r="G331" i="3"/>
  <c r="G332" i="3"/>
  <c r="I315" i="16" s="1"/>
  <c r="G337" i="3"/>
  <c r="H319" i="16" s="1"/>
  <c r="G338" i="3"/>
  <c r="I320" i="16" s="1"/>
  <c r="G339" i="3"/>
  <c r="G340" i="3"/>
  <c r="I322" i="16" s="1"/>
  <c r="G341" i="3"/>
  <c r="I323" i="16" s="1"/>
  <c r="G342" i="3"/>
  <c r="I324" i="16" s="1"/>
  <c r="G343" i="3"/>
  <c r="I325" i="16" s="1"/>
  <c r="G344" i="3"/>
  <c r="I326" i="16" s="1"/>
  <c r="G345" i="3"/>
  <c r="I329" i="16" s="1"/>
  <c r="G347" i="3"/>
  <c r="G348" i="3"/>
  <c r="I330" i="16" s="1"/>
  <c r="G353" i="3"/>
  <c r="H334" i="16" s="1"/>
  <c r="G354" i="3"/>
  <c r="I335" i="16" s="1"/>
  <c r="G355" i="3"/>
  <c r="I336" i="16" s="1"/>
  <c r="G356" i="3"/>
  <c r="I337" i="16" s="1"/>
  <c r="G357" i="3"/>
  <c r="I338" i="16" s="1"/>
  <c r="G359" i="3"/>
  <c r="G360" i="3"/>
  <c r="I341" i="16" s="1"/>
  <c r="G365" i="3"/>
  <c r="H345" i="16" s="1"/>
  <c r="G366" i="3"/>
  <c r="I346" i="16" s="1"/>
  <c r="G367" i="3"/>
  <c r="I348" i="16" s="1"/>
  <c r="G368" i="3"/>
  <c r="I350" i="16" s="1"/>
  <c r="G370" i="3"/>
  <c r="G371" i="3"/>
  <c r="I351" i="16" s="1"/>
  <c r="G376" i="3"/>
  <c r="G386" i="3"/>
  <c r="H356" i="16" s="1"/>
  <c r="I356" i="16" s="1"/>
  <c r="G394" i="3"/>
  <c r="H357" i="16" s="1"/>
  <c r="I357" i="16" s="1"/>
  <c r="G399" i="3"/>
  <c r="H361" i="16" s="1"/>
  <c r="G400" i="3"/>
  <c r="I362" i="16" s="1"/>
  <c r="G401" i="3"/>
  <c r="I363" i="16" s="1"/>
  <c r="G402" i="3"/>
  <c r="I364" i="16" s="1"/>
  <c r="G403" i="3"/>
  <c r="I365" i="16" s="1"/>
  <c r="G404" i="3"/>
  <c r="I366" i="16" s="1"/>
  <c r="G405" i="3"/>
  <c r="I368" i="16" s="1"/>
  <c r="G406" i="3"/>
  <c r="I369" i="16" s="1"/>
  <c r="G407" i="3"/>
  <c r="I370" i="16" s="1"/>
  <c r="G408" i="3"/>
  <c r="I372" i="16" s="1"/>
  <c r="G409" i="3"/>
  <c r="I374" i="16" s="1"/>
  <c r="G410" i="3"/>
  <c r="I375" i="16" s="1"/>
  <c r="G411" i="3"/>
  <c r="I376" i="16" s="1"/>
  <c r="G412" i="3"/>
  <c r="G413" i="3"/>
  <c r="G414" i="3"/>
  <c r="G422" i="3"/>
  <c r="H381" i="16" s="1"/>
  <c r="I381" i="16" s="1"/>
  <c r="G423" i="3"/>
  <c r="I382" i="16" s="1"/>
  <c r="G424" i="3"/>
  <c r="I383" i="16" s="1"/>
  <c r="G425" i="3"/>
  <c r="I389" i="16" s="1"/>
  <c r="G426" i="3"/>
  <c r="G427" i="3"/>
  <c r="G428" i="3"/>
  <c r="G429" i="3"/>
  <c r="G430" i="3"/>
  <c r="G431" i="3"/>
  <c r="I390" i="16" s="1"/>
  <c r="G432" i="3"/>
  <c r="I391" i="16" s="1"/>
  <c r="G437" i="3"/>
  <c r="H395" i="16" s="1"/>
  <c r="G438" i="3"/>
  <c r="I396" i="16" s="1"/>
  <c r="G439" i="3"/>
  <c r="I397" i="16" s="1"/>
  <c r="G440" i="3"/>
  <c r="I398" i="16" s="1"/>
  <c r="G441" i="3"/>
  <c r="I400" i="16" s="1"/>
  <c r="G442" i="3"/>
  <c r="G443" i="3"/>
  <c r="I401" i="16" s="1"/>
  <c r="G444" i="3"/>
  <c r="I402" i="16" s="1"/>
  <c r="G449" i="3"/>
  <c r="H406" i="16" s="1"/>
  <c r="G450" i="3"/>
  <c r="H407" i="16" s="1"/>
  <c r="I407" i="16" s="1"/>
  <c r="G451" i="3"/>
  <c r="H408" i="16" s="1"/>
  <c r="I408" i="16" s="1"/>
  <c r="G457" i="3"/>
  <c r="G458" i="3"/>
  <c r="H411" i="16" s="1"/>
  <c r="I411" i="16" s="1"/>
  <c r="G459" i="3"/>
  <c r="I413" i="16" s="1"/>
  <c r="G460" i="3"/>
  <c r="G461" i="3"/>
  <c r="I414" i="16" s="1"/>
  <c r="G462" i="3"/>
  <c r="I415" i="16" s="1"/>
  <c r="G463" i="3"/>
  <c r="I416" i="16" s="1"/>
  <c r="G464" i="3"/>
  <c r="I417" i="16" s="1"/>
  <c r="G469" i="3"/>
  <c r="H421" i="16" s="1"/>
  <c r="G470" i="3"/>
  <c r="H422" i="16" s="1"/>
  <c r="I422" i="16" s="1"/>
  <c r="G475" i="3"/>
  <c r="I425" i="16" s="1"/>
  <c r="G476" i="3"/>
  <c r="I427" i="16" s="1"/>
  <c r="G477" i="3"/>
  <c r="I429" i="16" s="1"/>
  <c r="G478" i="3"/>
  <c r="G479" i="3"/>
  <c r="G480" i="3"/>
  <c r="G481" i="3"/>
  <c r="I430" i="16" s="1"/>
  <c r="G482" i="3"/>
  <c r="I433" i="16" s="1"/>
  <c r="G483" i="3"/>
  <c r="I434" i="16" s="1"/>
  <c r="G484" i="3"/>
  <c r="G485" i="3"/>
  <c r="G486" i="3"/>
  <c r="I435" i="16" s="1"/>
  <c r="G491" i="3"/>
  <c r="H439" i="16" s="1"/>
  <c r="G492" i="3"/>
  <c r="I440" i="16" s="1"/>
  <c r="G493" i="3"/>
  <c r="I441" i="16" s="1"/>
  <c r="G494" i="3"/>
  <c r="I442" i="16" s="1"/>
  <c r="G495" i="3"/>
  <c r="I443" i="16" s="1"/>
  <c r="G496" i="3"/>
  <c r="I444" i="16" s="1"/>
  <c r="G497" i="3"/>
  <c r="I445" i="16" s="1"/>
  <c r="G498" i="3"/>
  <c r="I446" i="16" s="1"/>
  <c r="G503" i="3"/>
  <c r="H450" i="16" s="1"/>
  <c r="G504" i="3"/>
  <c r="I451" i="16" s="1"/>
  <c r="G505" i="3"/>
  <c r="I452" i="16" s="1"/>
  <c r="G506" i="3"/>
  <c r="I453" i="16" s="1"/>
  <c r="G507" i="3"/>
  <c r="I454" i="16" s="1"/>
  <c r="G508" i="3"/>
  <c r="I455" i="16" s="1"/>
  <c r="G509" i="3"/>
  <c r="I456" i="16" s="1"/>
  <c r="G510" i="3"/>
  <c r="I457" i="16" s="1"/>
  <c r="G511" i="3"/>
  <c r="I458" i="16" s="1"/>
  <c r="G512" i="3"/>
  <c r="I459" i="16" s="1"/>
  <c r="G513" i="3"/>
  <c r="I460" i="16" s="1"/>
  <c r="G514" i="3"/>
  <c r="I461" i="16" s="1"/>
  <c r="G515" i="3"/>
  <c r="I462" i="16" s="1"/>
  <c r="G516" i="3"/>
  <c r="I463" i="16" s="1"/>
  <c r="G517" i="3"/>
  <c r="I464" i="16" s="1"/>
  <c r="G522" i="3"/>
  <c r="H468" i="16" s="1"/>
  <c r="G523" i="3"/>
  <c r="I469" i="16" s="1"/>
  <c r="G524" i="3"/>
  <c r="I470" i="16" s="1"/>
  <c r="G525" i="3"/>
  <c r="I471" i="16" s="1"/>
  <c r="G526" i="3"/>
  <c r="I472" i="16" s="1"/>
  <c r="G527" i="3"/>
  <c r="I473" i="16" s="1"/>
  <c r="G532" i="3"/>
  <c r="H477" i="16" s="1"/>
  <c r="G533" i="3"/>
  <c r="I478" i="16" s="1"/>
  <c r="G534" i="3"/>
  <c r="I479" i="16" s="1"/>
  <c r="G535" i="3"/>
  <c r="I480" i="16" s="1"/>
  <c r="G536" i="3"/>
  <c r="I481" i="16" s="1"/>
  <c r="G537" i="3"/>
  <c r="I482" i="16" s="1"/>
  <c r="G542" i="3"/>
  <c r="H486" i="16" s="1"/>
  <c r="G543" i="3"/>
  <c r="I487" i="16" s="1"/>
  <c r="G544" i="3"/>
  <c r="I488" i="16" s="1"/>
  <c r="G545" i="3"/>
  <c r="I489" i="16" s="1"/>
  <c r="G546" i="3"/>
  <c r="I490" i="16" s="1"/>
  <c r="G551" i="3"/>
  <c r="H494" i="16" s="1"/>
  <c r="G552" i="3"/>
  <c r="I496" i="16" s="1"/>
  <c r="G553" i="3"/>
  <c r="G554" i="3"/>
  <c r="I497" i="16" s="1"/>
  <c r="G555" i="3"/>
  <c r="I498" i="16" s="1"/>
  <c r="G556" i="3"/>
  <c r="I499" i="16" s="1"/>
  <c r="G557" i="3"/>
  <c r="I500" i="16" s="1"/>
  <c r="G558" i="3"/>
  <c r="I501" i="16" s="1"/>
  <c r="G559" i="3"/>
  <c r="I502" i="16" s="1"/>
  <c r="G560" i="3"/>
  <c r="I503" i="16" s="1"/>
  <c r="G565" i="3"/>
  <c r="H507" i="16" s="1"/>
  <c r="G566" i="3"/>
  <c r="I508" i="16" s="1"/>
  <c r="G567" i="3"/>
  <c r="I509" i="16" s="1"/>
  <c r="G568" i="3"/>
  <c r="I510" i="16" s="1"/>
  <c r="G569" i="3"/>
  <c r="I511" i="16" s="1"/>
  <c r="G574" i="3"/>
  <c r="H515" i="16" s="1"/>
  <c r="G575" i="3"/>
  <c r="I516" i="16" s="1"/>
  <c r="G576" i="3"/>
  <c r="I517" i="16" s="1"/>
  <c r="G577" i="3"/>
  <c r="I518" i="16" s="1"/>
  <c r="G578" i="3"/>
  <c r="I519" i="16" s="1"/>
  <c r="G579" i="3"/>
  <c r="I520" i="16" s="1"/>
  <c r="G580" i="3"/>
  <c r="I521" i="16" s="1"/>
  <c r="G585" i="3"/>
  <c r="G586" i="3"/>
  <c r="I526" i="16" s="1"/>
  <c r="G587" i="3"/>
  <c r="I527" i="16" s="1"/>
  <c r="G588" i="3"/>
  <c r="I528" i="16" s="1"/>
  <c r="G589" i="3"/>
  <c r="I529" i="16" s="1"/>
  <c r="G590" i="3"/>
  <c r="I530" i="16" s="1"/>
  <c r="G595" i="3"/>
  <c r="G596" i="3"/>
  <c r="I535" i="16" s="1"/>
  <c r="G597" i="3"/>
  <c r="I536" i="16" s="1"/>
  <c r="G598" i="3"/>
  <c r="I537" i="16" s="1"/>
  <c r="G599" i="3"/>
  <c r="I538" i="16" s="1"/>
  <c r="G600" i="3"/>
  <c r="I539" i="16" s="1"/>
  <c r="G601" i="3"/>
  <c r="I540" i="16" s="1"/>
  <c r="G602" i="3"/>
  <c r="I541" i="16" s="1"/>
  <c r="G607" i="3"/>
  <c r="G608" i="3"/>
  <c r="I546" i="16" s="1"/>
  <c r="G609" i="3"/>
  <c r="I547" i="16" s="1"/>
  <c r="G610" i="3"/>
  <c r="I548" i="16" s="1"/>
  <c r="G611" i="3"/>
  <c r="I549" i="16" s="1"/>
  <c r="G612" i="3"/>
  <c r="I550" i="16" s="1"/>
  <c r="G613" i="3"/>
  <c r="I551" i="16" s="1"/>
  <c r="G614" i="3"/>
  <c r="I552" i="16" s="1"/>
  <c r="G615" i="3"/>
  <c r="I553" i="16" s="1"/>
  <c r="G616" i="3"/>
  <c r="I554" i="16" s="1"/>
  <c r="G617" i="3"/>
  <c r="I555" i="16" s="1"/>
  <c r="G618" i="3"/>
  <c r="I556" i="16" s="1"/>
  <c r="G619" i="3"/>
  <c r="I557" i="16" s="1"/>
  <c r="G620" i="3"/>
  <c r="I558" i="16" s="1"/>
  <c r="G621" i="3"/>
  <c r="I559" i="16" s="1"/>
  <c r="G629" i="3"/>
  <c r="H564" i="16" s="1"/>
  <c r="I564" i="16" s="1"/>
  <c r="G630" i="3"/>
  <c r="I565" i="16" s="1"/>
  <c r="G631" i="3"/>
  <c r="I566" i="16" s="1"/>
  <c r="G632" i="3"/>
  <c r="I567" i="16" s="1"/>
  <c r="G633" i="3"/>
  <c r="I568" i="16" s="1"/>
  <c r="G634" i="3"/>
  <c r="I569" i="16" s="1"/>
  <c r="G635" i="3"/>
  <c r="I570" i="16" s="1"/>
  <c r="G636" i="3"/>
  <c r="I571" i="16" s="1"/>
  <c r="G641" i="3"/>
  <c r="G642" i="3"/>
  <c r="I576" i="16" s="1"/>
  <c r="G643" i="3"/>
  <c r="I577" i="16" s="1"/>
  <c r="G644" i="3"/>
  <c r="I579" i="16" s="1"/>
  <c r="G645" i="3"/>
  <c r="G646" i="3"/>
  <c r="I580" i="16" s="1"/>
  <c r="G647" i="3"/>
  <c r="I581" i="16" s="1"/>
  <c r="G648" i="3"/>
  <c r="I582" i="16" s="1"/>
  <c r="G649" i="3"/>
  <c r="I583" i="16" s="1"/>
  <c r="G650" i="3"/>
  <c r="I584" i="16" s="1"/>
  <c r="G655" i="3"/>
  <c r="G656" i="3"/>
  <c r="I589" i="16" s="1"/>
  <c r="G657" i="3"/>
  <c r="I590" i="16" s="1"/>
  <c r="G658" i="3"/>
  <c r="I591" i="16" s="1"/>
  <c r="G659" i="3"/>
  <c r="I592" i="16" s="1"/>
  <c r="G660" i="3"/>
  <c r="I593" i="16" s="1"/>
  <c r="G661" i="3"/>
  <c r="I594" i="16" s="1"/>
  <c r="G666" i="3"/>
  <c r="G667" i="3"/>
  <c r="I599" i="16" s="1"/>
  <c r="G668" i="3"/>
  <c r="I600" i="16" s="1"/>
  <c r="G669" i="3"/>
  <c r="I601" i="16" s="1"/>
  <c r="G670" i="3"/>
  <c r="I602" i="16" s="1"/>
  <c r="G671" i="3"/>
  <c r="I603" i="16" s="1"/>
  <c r="G672" i="3"/>
  <c r="I604" i="16" s="1"/>
  <c r="G673" i="3"/>
  <c r="I605" i="16" s="1"/>
  <c r="G678" i="3"/>
  <c r="G679" i="3"/>
  <c r="I610" i="16" s="1"/>
  <c r="G680" i="3"/>
  <c r="I611" i="16" s="1"/>
  <c r="G681" i="3"/>
  <c r="I612" i="16" s="1"/>
  <c r="G682" i="3"/>
  <c r="I613" i="16" s="1"/>
  <c r="G683" i="3"/>
  <c r="I614" i="16" s="1"/>
  <c r="G695" i="3"/>
  <c r="I620" i="16" s="1"/>
  <c r="G696" i="3"/>
  <c r="I621" i="16" s="1"/>
  <c r="G697" i="3"/>
  <c r="I622" i="16" s="1"/>
  <c r="G698" i="3"/>
  <c r="I623" i="16" s="1"/>
  <c r="G699" i="3"/>
  <c r="I624" i="16" s="1"/>
  <c r="G700" i="3"/>
  <c r="I625" i="16" s="1"/>
  <c r="G701" i="3"/>
  <c r="I626" i="16" s="1"/>
  <c r="G714" i="3"/>
  <c r="H632" i="16" s="1"/>
  <c r="I632" i="16" s="1"/>
  <c r="G715" i="3"/>
  <c r="I633" i="16" s="1"/>
  <c r="G716" i="3"/>
  <c r="I634" i="16" s="1"/>
  <c r="G721" i="3"/>
  <c r="H638" i="16" s="1"/>
  <c r="G722" i="3"/>
  <c r="H639" i="16" s="1"/>
  <c r="I639" i="16" s="1"/>
  <c r="G723" i="3"/>
  <c r="H640" i="16" s="1"/>
  <c r="I640" i="16" s="1"/>
  <c r="G724" i="3"/>
  <c r="H641" i="16" s="1"/>
  <c r="I641" i="16" s="1"/>
  <c r="G725" i="3"/>
  <c r="H642" i="16" s="1"/>
  <c r="I642" i="16" s="1"/>
  <c r="G726" i="3"/>
  <c r="H643" i="16" s="1"/>
  <c r="I643" i="16" s="1"/>
  <c r="G727" i="3"/>
  <c r="H644" i="16" s="1"/>
  <c r="I644" i="16" s="1"/>
  <c r="G728" i="3"/>
  <c r="H645" i="16" s="1"/>
  <c r="I645" i="16" s="1"/>
  <c r="G732" i="3"/>
  <c r="H647" i="16" s="1"/>
  <c r="I647" i="16" s="1"/>
  <c r="G733" i="3"/>
  <c r="H648" i="16" s="1"/>
  <c r="I648" i="16" s="1"/>
  <c r="G734" i="3"/>
  <c r="H649" i="16" s="1"/>
  <c r="I649" i="16" s="1"/>
  <c r="G735" i="3"/>
  <c r="G736" i="3"/>
  <c r="I650" i="16" s="1"/>
  <c r="G740" i="3"/>
  <c r="I652" i="16" s="1"/>
  <c r="G745" i="3"/>
  <c r="H657" i="16" s="1"/>
  <c r="G746" i="3"/>
  <c r="H658" i="16" s="1"/>
  <c r="G747" i="3"/>
  <c r="H659" i="16" s="1"/>
  <c r="G748" i="3"/>
  <c r="H660" i="16" s="1"/>
  <c r="G749" i="3"/>
  <c r="H661" i="16" s="1"/>
  <c r="I661" i="16" s="1"/>
  <c r="G751" i="3"/>
  <c r="G757" i="3"/>
  <c r="H667" i="16" s="1"/>
  <c r="G758" i="3"/>
  <c r="G759" i="3"/>
  <c r="G760" i="3"/>
  <c r="G761" i="3"/>
  <c r="G762" i="3"/>
  <c r="G763" i="3"/>
  <c r="G764" i="3"/>
  <c r="G765" i="3"/>
  <c r="G766" i="3"/>
  <c r="G767" i="3"/>
  <c r="G768" i="3"/>
  <c r="G769" i="3"/>
  <c r="G771" i="3"/>
  <c r="H681" i="16" s="1"/>
  <c r="I681" i="16" s="1"/>
  <c r="G777" i="3"/>
  <c r="H686" i="16" s="1"/>
  <c r="G778" i="3"/>
  <c r="G779" i="3"/>
  <c r="G780" i="3"/>
  <c r="G781" i="3"/>
  <c r="G782" i="3"/>
  <c r="G783" i="3"/>
  <c r="G784" i="3"/>
  <c r="G785" i="3"/>
  <c r="G786" i="3"/>
  <c r="G787" i="3"/>
  <c r="G788" i="3"/>
  <c r="G789" i="3"/>
  <c r="G790" i="3"/>
  <c r="G791" i="3"/>
  <c r="G793" i="3"/>
  <c r="G798" i="3"/>
  <c r="H706" i="16" s="1"/>
  <c r="G799" i="3"/>
  <c r="G800" i="3"/>
  <c r="G801" i="3"/>
  <c r="G802" i="3"/>
  <c r="G803" i="3"/>
  <c r="G804" i="3"/>
  <c r="G805" i="3"/>
  <c r="G806" i="3"/>
  <c r="G807" i="3"/>
  <c r="G808" i="3"/>
  <c r="G809" i="3"/>
  <c r="G810" i="3"/>
  <c r="G811" i="3"/>
  <c r="G812" i="3"/>
  <c r="G813" i="3"/>
  <c r="G814" i="3"/>
  <c r="G815" i="3"/>
  <c r="G816" i="3"/>
  <c r="G817" i="3"/>
  <c r="G818" i="3"/>
  <c r="G819" i="3"/>
  <c r="G820" i="3"/>
  <c r="G822" i="3"/>
  <c r="G827" i="3"/>
  <c r="H734" i="16" s="1"/>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8" i="3"/>
  <c r="G863" i="3"/>
  <c r="H769" i="16" s="1"/>
  <c r="G864" i="3"/>
  <c r="G865" i="3"/>
  <c r="G866" i="3"/>
  <c r="G867" i="3"/>
  <c r="G868" i="3"/>
  <c r="G869" i="3"/>
  <c r="G870" i="3"/>
  <c r="G871" i="3"/>
  <c r="G873" i="3"/>
  <c r="G878" i="3"/>
  <c r="H783" i="16" s="1"/>
  <c r="G888" i="3"/>
  <c r="H784" i="16" s="1"/>
  <c r="I784" i="16" s="1"/>
  <c r="G893" i="3"/>
  <c r="H788" i="16" s="1"/>
  <c r="G894" i="3"/>
  <c r="G895" i="3"/>
  <c r="G896" i="3"/>
  <c r="G897" i="3"/>
  <c r="G898" i="3"/>
  <c r="G899" i="3"/>
  <c r="G900" i="3"/>
  <c r="G901" i="3"/>
  <c r="G902" i="3"/>
  <c r="G903" i="3"/>
  <c r="G904" i="3"/>
  <c r="G905" i="3"/>
  <c r="G906" i="3"/>
  <c r="G907" i="3"/>
  <c r="G908" i="3"/>
  <c r="G909" i="3"/>
  <c r="G910" i="3"/>
  <c r="G911" i="3"/>
  <c r="G912" i="3"/>
  <c r="G917" i="3"/>
  <c r="H815" i="16" s="1"/>
  <c r="G918" i="3"/>
  <c r="G919" i="3"/>
  <c r="I817" i="16" s="1"/>
  <c r="G920" i="3"/>
  <c r="I818" i="16" s="1"/>
  <c r="G921" i="3"/>
  <c r="I819" i="16" s="1"/>
  <c r="G922" i="3"/>
  <c r="I820" i="16" s="1"/>
  <c r="G923" i="3"/>
  <c r="G924" i="3"/>
  <c r="G925" i="3"/>
  <c r="G926" i="3"/>
  <c r="G927" i="3"/>
  <c r="I825" i="16" s="1"/>
  <c r="G928" i="3"/>
  <c r="I826" i="16" s="1"/>
  <c r="G929" i="3"/>
  <c r="I827" i="16" s="1"/>
  <c r="G930" i="3"/>
  <c r="I828" i="16" s="1"/>
  <c r="G931" i="3"/>
  <c r="I829" i="16" s="1"/>
  <c r="G932" i="3"/>
  <c r="I830" i="16" s="1"/>
  <c r="G933" i="3"/>
  <c r="I831" i="16" s="1"/>
  <c r="G935" i="3"/>
  <c r="G936" i="3"/>
  <c r="I834" i="16" s="1"/>
  <c r="G941" i="3"/>
  <c r="H838" i="16" s="1"/>
  <c r="G942" i="3"/>
  <c r="H839" i="16" s="1"/>
  <c r="I839" i="16" s="1"/>
  <c r="G943" i="3"/>
  <c r="H840" i="16" s="1"/>
  <c r="I840" i="16" s="1"/>
  <c r="G944" i="3"/>
  <c r="H841" i="16" s="1"/>
  <c r="I841" i="16" s="1"/>
  <c r="G945" i="3"/>
  <c r="H842" i="16" s="1"/>
  <c r="I842" i="16" s="1"/>
  <c r="G946" i="3"/>
  <c r="H843" i="16" s="1"/>
  <c r="I843" i="16" s="1"/>
  <c r="G947" i="3"/>
  <c r="H844" i="16" s="1"/>
  <c r="I844" i="16" s="1"/>
  <c r="G959" i="3"/>
  <c r="H850" i="16" s="1"/>
  <c r="I850" i="16" s="1"/>
  <c r="G964" i="3"/>
  <c r="H852" i="16" s="1"/>
  <c r="I852" i="16" s="1"/>
  <c r="G965" i="3"/>
  <c r="H853" i="16" s="1"/>
  <c r="I853" i="16" s="1"/>
  <c r="G966" i="3"/>
  <c r="H854" i="16" s="1"/>
  <c r="I854" i="16" s="1"/>
  <c r="G967" i="3"/>
  <c r="H855" i="16" s="1"/>
  <c r="I855" i="16" s="1"/>
  <c r="G968" i="3"/>
  <c r="H856" i="16" s="1"/>
  <c r="I856" i="16" s="1"/>
  <c r="G969" i="3"/>
  <c r="H857" i="16" s="1"/>
  <c r="I857" i="16" s="1"/>
  <c r="G970" i="3"/>
  <c r="H858" i="16" s="1"/>
  <c r="I858" i="16" s="1"/>
  <c r="G971" i="3"/>
  <c r="H859" i="16" s="1"/>
  <c r="I859" i="16" s="1"/>
  <c r="G972" i="3"/>
  <c r="H860" i="16" s="1"/>
  <c r="I860" i="16" s="1"/>
  <c r="G973" i="3"/>
  <c r="H861" i="16" s="1"/>
  <c r="I861" i="16" s="1"/>
  <c r="G974" i="3"/>
  <c r="H862" i="16" s="1"/>
  <c r="I862" i="16" s="1"/>
  <c r="G979" i="3"/>
  <c r="H864" i="16" s="1"/>
  <c r="I864" i="16" s="1"/>
  <c r="G980" i="3"/>
  <c r="H865" i="16" s="1"/>
  <c r="I865" i="16" s="1"/>
  <c r="G981" i="3"/>
  <c r="H866" i="16" s="1"/>
  <c r="I866" i="16" s="1"/>
  <c r="G982" i="3"/>
  <c r="H867" i="16" s="1"/>
  <c r="I867" i="16" s="1"/>
  <c r="G1012" i="3"/>
  <c r="H879" i="16" s="1"/>
  <c r="I879" i="16" s="1"/>
  <c r="G1013" i="3"/>
  <c r="H880" i="16" s="1"/>
  <c r="I880" i="16" s="1"/>
  <c r="G1018" i="3"/>
  <c r="H884" i="16" s="1"/>
  <c r="G1019" i="3"/>
  <c r="I885" i="16" s="1"/>
  <c r="G1020" i="3"/>
  <c r="I886" i="16" s="1"/>
  <c r="G1021" i="3"/>
  <c r="I887" i="16" s="1"/>
  <c r="G1022" i="3"/>
  <c r="I888" i="16" s="1"/>
  <c r="G1023" i="3"/>
  <c r="I889" i="16" s="1"/>
  <c r="G1024" i="3"/>
  <c r="I890" i="16" s="1"/>
  <c r="G1025" i="3"/>
  <c r="I891" i="16" s="1"/>
  <c r="G1026" i="3"/>
  <c r="I892" i="16" s="1"/>
  <c r="G1027" i="3"/>
  <c r="I893" i="16" s="1"/>
  <c r="G1028" i="3"/>
  <c r="I895" i="16" s="1"/>
  <c r="G1029" i="3"/>
  <c r="G1030" i="3"/>
  <c r="I896" i="16" s="1"/>
  <c r="G1031" i="3"/>
  <c r="I897" i="16" s="1"/>
  <c r="G1032" i="3"/>
  <c r="I898" i="16" s="1"/>
  <c r="G1033" i="3"/>
  <c r="I899" i="16" s="1"/>
  <c r="G1034" i="3"/>
  <c r="I900" i="16" s="1"/>
  <c r="G1035" i="3"/>
  <c r="I901" i="16" s="1"/>
  <c r="G1040" i="3"/>
  <c r="H905" i="16" s="1"/>
  <c r="G1041" i="3"/>
  <c r="H906" i="16" s="1"/>
  <c r="I906" i="16" s="1"/>
  <c r="G1042" i="3"/>
  <c r="H907" i="16" s="1"/>
  <c r="I907" i="16" s="1"/>
  <c r="G1043" i="3"/>
  <c r="H908" i="16" s="1"/>
  <c r="I908" i="16" s="1"/>
  <c r="G1047" i="3"/>
  <c r="H910" i="16" s="1"/>
  <c r="I910" i="16" s="1"/>
  <c r="G1048" i="3"/>
  <c r="H911" i="16" s="1"/>
  <c r="I911" i="16" s="1"/>
  <c r="G1049" i="3"/>
  <c r="H912" i="16" s="1"/>
  <c r="I912" i="16" s="1"/>
  <c r="G1071" i="3"/>
  <c r="H924" i="16" s="1"/>
  <c r="I924" i="16" s="1"/>
  <c r="G1076" i="3"/>
  <c r="H928" i="16" s="1"/>
  <c r="G1082" i="3"/>
  <c r="H930" i="16" s="1"/>
  <c r="I930" i="16" s="1"/>
  <c r="G1083" i="3"/>
  <c r="H931" i="16" s="1"/>
  <c r="I931" i="16" s="1"/>
  <c r="G1084" i="3"/>
  <c r="H932" i="16" s="1"/>
  <c r="I932" i="16" s="1"/>
  <c r="G1085" i="3"/>
  <c r="H933" i="16" s="1"/>
  <c r="I933" i="16" s="1"/>
  <c r="G1086" i="3"/>
  <c r="H934" i="16" s="1"/>
  <c r="I934" i="16" s="1"/>
  <c r="G1087" i="3"/>
  <c r="H935" i="16" s="1"/>
  <c r="I935" i="16" s="1"/>
  <c r="G1088" i="3"/>
  <c r="H936" i="16" s="1"/>
  <c r="I936" i="16" s="1"/>
  <c r="G1089" i="3"/>
  <c r="H937" i="16" s="1"/>
  <c r="I937" i="16" s="1"/>
  <c r="G1090" i="3"/>
  <c r="H938" i="16" s="1"/>
  <c r="I938" i="16" s="1"/>
  <c r="G1091" i="3"/>
  <c r="H939" i="16" s="1"/>
  <c r="I939" i="16" s="1"/>
  <c r="G1095" i="3"/>
  <c r="G1097" i="3"/>
  <c r="I943" i="16" s="1"/>
  <c r="G1107" i="3"/>
  <c r="H948" i="16" s="1"/>
  <c r="I948" i="16" s="1"/>
  <c r="F1122" i="3"/>
  <c r="G1122" i="3" s="1"/>
  <c r="G1123" i="3"/>
  <c r="H952" i="16" s="1"/>
  <c r="I952" i="16" s="1"/>
  <c r="G1128" i="3"/>
  <c r="H956" i="16" s="1"/>
  <c r="G1133" i="3"/>
  <c r="H958" i="16" s="1"/>
  <c r="I958" i="16" s="1"/>
  <c r="G1134" i="3"/>
  <c r="I959" i="16" s="1"/>
  <c r="G1135" i="3"/>
  <c r="I960" i="16" s="1"/>
  <c r="G1136" i="3"/>
  <c r="I961" i="16" s="1"/>
  <c r="G1137" i="3"/>
  <c r="I962" i="16" s="1"/>
  <c r="G1138" i="3"/>
  <c r="I963" i="16" s="1"/>
  <c r="G1139" i="3"/>
  <c r="I964" i="16" s="1"/>
  <c r="G1140" i="3"/>
  <c r="I965" i="16" s="1"/>
  <c r="G1141" i="3"/>
  <c r="I966" i="16" s="1"/>
  <c r="G1142" i="3"/>
  <c r="I967" i="16" s="1"/>
  <c r="G1143" i="3"/>
  <c r="I968" i="16" s="1"/>
  <c r="G1170" i="3"/>
  <c r="H96" i="2" s="1"/>
  <c r="D79" i="9" s="1"/>
  <c r="E1219" i="3"/>
  <c r="G1193" i="3"/>
  <c r="G1174" i="3"/>
  <c r="H1004" i="16" s="1"/>
  <c r="G1177" i="3"/>
  <c r="I1009" i="16" s="1"/>
  <c r="G1175" i="3"/>
  <c r="G1176" i="3"/>
  <c r="I1006" i="16" s="1"/>
  <c r="G1178" i="3"/>
  <c r="G1179" i="3"/>
  <c r="G1180" i="3"/>
  <c r="I1011" i="16" s="1"/>
  <c r="G1181" i="3"/>
  <c r="G1184" i="3"/>
  <c r="I1014" i="16" s="1"/>
  <c r="G1185" i="3"/>
  <c r="I1015" i="16" s="1"/>
  <c r="G1188" i="3"/>
  <c r="I1018" i="16" s="1"/>
  <c r="G83" i="3"/>
  <c r="H76" i="16" s="1"/>
  <c r="G85" i="3"/>
  <c r="G77" i="3"/>
  <c r="G51" i="3"/>
  <c r="H47" i="16" s="1"/>
  <c r="I47" i="16" s="1"/>
  <c r="G52" i="3"/>
  <c r="H48" i="16" s="1"/>
  <c r="I48" i="16" s="1"/>
  <c r="G55" i="3"/>
  <c r="H51" i="16" s="1"/>
  <c r="I51" i="16" s="1"/>
  <c r="G57" i="3"/>
  <c r="H52" i="16" s="1"/>
  <c r="I52" i="16" s="1"/>
  <c r="G50" i="3"/>
  <c r="H46" i="16" s="1"/>
  <c r="G53" i="3"/>
  <c r="G58" i="3"/>
  <c r="I53" i="16" s="1"/>
  <c r="G60" i="3"/>
  <c r="I55" i="16" s="1"/>
  <c r="G62" i="3"/>
  <c r="G63" i="3"/>
  <c r="I58" i="16" s="1"/>
  <c r="G68" i="3"/>
  <c r="H62" i="16" s="1"/>
  <c r="G69" i="3"/>
  <c r="G44" i="3"/>
  <c r="H41" i="16" s="1"/>
  <c r="G15" i="3"/>
  <c r="I13" i="16" s="1"/>
  <c r="G16" i="3"/>
  <c r="G17" i="3"/>
  <c r="I15" i="16" s="1"/>
  <c r="G22" i="3"/>
  <c r="I20" i="16" s="1"/>
  <c r="G18" i="3"/>
  <c r="I16" i="16" s="1"/>
  <c r="G1215" i="3"/>
  <c r="H102" i="2" s="1"/>
  <c r="D87" i="9" s="1"/>
  <c r="G1220" i="3"/>
  <c r="H105" i="2" s="1"/>
  <c r="G1225" i="3"/>
  <c r="H106" i="2" s="1"/>
  <c r="D95" i="9" s="1"/>
  <c r="G10" i="3"/>
  <c r="G93" i="3"/>
  <c r="H86" i="16" s="1"/>
  <c r="I86" i="16" s="1"/>
  <c r="G92" i="3"/>
  <c r="H85" i="16" s="1"/>
  <c r="I85" i="16" s="1"/>
  <c r="G90" i="3"/>
  <c r="H83" i="16" s="1"/>
  <c r="I83" i="16" s="1"/>
  <c r="G89" i="3"/>
  <c r="H82" i="16" s="1"/>
  <c r="I82" i="16" s="1"/>
  <c r="G88" i="3"/>
  <c r="H81" i="16" s="1"/>
  <c r="I81" i="16" s="1"/>
  <c r="G87" i="3"/>
  <c r="H80" i="16" s="1"/>
  <c r="I80" i="16" s="1"/>
  <c r="G78" i="3"/>
  <c r="I72" i="16" s="1"/>
  <c r="G76" i="3"/>
  <c r="I71" i="16" s="1"/>
  <c r="G73" i="3"/>
  <c r="I67" i="16" s="1"/>
  <c r="G72" i="3"/>
  <c r="I66" i="16" s="1"/>
  <c r="G71" i="3"/>
  <c r="I65" i="16" s="1"/>
  <c r="G70" i="3"/>
  <c r="I64" i="16" s="1"/>
  <c r="G27" i="3"/>
  <c r="I25" i="16" s="1"/>
  <c r="G25" i="3"/>
  <c r="I23" i="16" s="1"/>
  <c r="G24" i="3"/>
  <c r="I22" i="16" s="1"/>
  <c r="G23" i="3"/>
  <c r="I21" i="16" s="1"/>
  <c r="G20" i="3"/>
  <c r="I18" i="16" s="1"/>
  <c r="G19" i="3"/>
  <c r="I17" i="16" s="1"/>
  <c r="H796" i="16" l="1"/>
  <c r="I796" i="16" s="1"/>
  <c r="H697" i="16"/>
  <c r="I697" i="16" s="1"/>
  <c r="H772" i="16"/>
  <c r="I772" i="16" s="1"/>
  <c r="H760" i="16"/>
  <c r="I760" i="16" s="1"/>
  <c r="H752" i="16"/>
  <c r="I752" i="16" s="1"/>
  <c r="H744" i="16"/>
  <c r="I744" i="16" s="1"/>
  <c r="H736" i="16"/>
  <c r="I736" i="16" s="1"/>
  <c r="H724" i="16"/>
  <c r="I724" i="16" s="1"/>
  <c r="H716" i="16"/>
  <c r="I716" i="16" s="1"/>
  <c r="H708" i="16"/>
  <c r="I708" i="16" s="1"/>
  <c r="H696" i="16"/>
  <c r="I696" i="16" s="1"/>
  <c r="H688" i="16"/>
  <c r="I688" i="16" s="1"/>
  <c r="H675" i="16"/>
  <c r="I675" i="16" s="1"/>
  <c r="H663" i="16"/>
  <c r="I663" i="16" s="1"/>
  <c r="H761" i="16"/>
  <c r="I761" i="16" s="1"/>
  <c r="H745" i="16"/>
  <c r="I745" i="16" s="1"/>
  <c r="H725" i="16"/>
  <c r="I725" i="16" s="1"/>
  <c r="H717" i="16"/>
  <c r="I717" i="16" s="1"/>
  <c r="H689" i="16"/>
  <c r="I689" i="16" s="1"/>
  <c r="H803" i="16"/>
  <c r="I803" i="16" s="1"/>
  <c r="H802" i="16"/>
  <c r="I802" i="16" s="1"/>
  <c r="H742" i="16"/>
  <c r="I742" i="16" s="1"/>
  <c r="H804" i="16"/>
  <c r="I804" i="16" s="1"/>
  <c r="H773" i="16"/>
  <c r="I773" i="16" s="1"/>
  <c r="H753" i="16"/>
  <c r="I753" i="16" s="1"/>
  <c r="I737" i="16"/>
  <c r="H737" i="16"/>
  <c r="H709" i="16"/>
  <c r="I709" i="16" s="1"/>
  <c r="H795" i="16"/>
  <c r="I795" i="16" s="1"/>
  <c r="H794" i="16"/>
  <c r="I794" i="16" s="1"/>
  <c r="H673" i="16"/>
  <c r="I673" i="16" s="1"/>
  <c r="H800" i="16"/>
  <c r="I800" i="16" s="1"/>
  <c r="H792" i="16"/>
  <c r="I792" i="16" s="1"/>
  <c r="H777" i="16"/>
  <c r="I777" i="16" s="1"/>
  <c r="H757" i="16"/>
  <c r="I757" i="16" s="1"/>
  <c r="H741" i="16"/>
  <c r="I741" i="16" s="1"/>
  <c r="H721" i="16"/>
  <c r="I721" i="16" s="1"/>
  <c r="H702" i="16"/>
  <c r="I702" i="16" s="1"/>
  <c r="H756" i="16"/>
  <c r="I756" i="16" s="1"/>
  <c r="H676" i="16"/>
  <c r="I676" i="16" s="1"/>
  <c r="H771" i="16"/>
  <c r="I771" i="16" s="1"/>
  <c r="H759" i="16"/>
  <c r="I759" i="16" s="1"/>
  <c r="H751" i="16"/>
  <c r="I751" i="16" s="1"/>
  <c r="H743" i="16"/>
  <c r="I743" i="16" s="1"/>
  <c r="H735" i="16"/>
  <c r="H723" i="16"/>
  <c r="I723" i="16" s="1"/>
  <c r="H715" i="16"/>
  <c r="I715" i="16" s="1"/>
  <c r="H707" i="16"/>
  <c r="I707" i="16" s="1"/>
  <c r="H695" i="16"/>
  <c r="I695" i="16" s="1"/>
  <c r="H687" i="16"/>
  <c r="I687" i="16" s="1"/>
  <c r="H674" i="16"/>
  <c r="I674" i="16" s="1"/>
  <c r="H801" i="16"/>
  <c r="I801" i="16" s="1"/>
  <c r="H793" i="16"/>
  <c r="I793" i="16" s="1"/>
  <c r="H779" i="16"/>
  <c r="I779" i="16" s="1"/>
  <c r="H770" i="16"/>
  <c r="I770" i="16" s="1"/>
  <c r="H758" i="16"/>
  <c r="I758" i="16" s="1"/>
  <c r="H750" i="16"/>
  <c r="I750" i="16" s="1"/>
  <c r="H714" i="16"/>
  <c r="I714" i="16" s="1"/>
  <c r="H749" i="16"/>
  <c r="I749" i="16" s="1"/>
  <c r="H730" i="16"/>
  <c r="I730" i="16" s="1"/>
  <c r="H713" i="16"/>
  <c r="I713" i="16" s="1"/>
  <c r="H693" i="16"/>
  <c r="I693" i="16" s="1"/>
  <c r="H670" i="16"/>
  <c r="I670" i="16" s="1"/>
  <c r="H668" i="16"/>
  <c r="H722" i="16"/>
  <c r="I722" i="16" s="1"/>
  <c r="H694" i="16"/>
  <c r="I694" i="16" s="1"/>
  <c r="H672" i="16"/>
  <c r="I672" i="16" s="1"/>
  <c r="H807" i="16"/>
  <c r="I807" i="16" s="1"/>
  <c r="H799" i="16"/>
  <c r="I799" i="16" s="1"/>
  <c r="H791" i="16"/>
  <c r="I791" i="16" s="1"/>
  <c r="H776" i="16"/>
  <c r="I776" i="16" s="1"/>
  <c r="H765" i="16"/>
  <c r="I765" i="16" s="1"/>
  <c r="H748" i="16"/>
  <c r="I748" i="16" s="1"/>
  <c r="H740" i="16"/>
  <c r="I740" i="16" s="1"/>
  <c r="H728" i="16"/>
  <c r="I728" i="16" s="1"/>
  <c r="H720" i="16"/>
  <c r="I720" i="16" s="1"/>
  <c r="H712" i="16"/>
  <c r="H700" i="16"/>
  <c r="I700" i="16" s="1"/>
  <c r="H692" i="16"/>
  <c r="I692" i="16" s="1"/>
  <c r="H679" i="16"/>
  <c r="I679" i="16" s="1"/>
  <c r="H671" i="16"/>
  <c r="I671" i="16" s="1"/>
  <c r="H806" i="16"/>
  <c r="I806" i="16" s="1"/>
  <c r="H798" i="16"/>
  <c r="I798" i="16" s="1"/>
  <c r="H790" i="16"/>
  <c r="H775" i="16"/>
  <c r="I775" i="16" s="1"/>
  <c r="H763" i="16"/>
  <c r="I763" i="16" s="1"/>
  <c r="H755" i="16"/>
  <c r="I755" i="16" s="1"/>
  <c r="H747" i="16"/>
  <c r="I747" i="16" s="1"/>
  <c r="H739" i="16"/>
  <c r="I739" i="16" s="1"/>
  <c r="H727" i="16"/>
  <c r="I727" i="16" s="1"/>
  <c r="H719" i="16"/>
  <c r="I719" i="16" s="1"/>
  <c r="H711" i="16"/>
  <c r="I711" i="16" s="1"/>
  <c r="H699" i="16"/>
  <c r="I699" i="16" s="1"/>
  <c r="H691" i="16"/>
  <c r="I691" i="16" s="1"/>
  <c r="H678" i="16"/>
  <c r="I678" i="16" s="1"/>
  <c r="H805" i="16"/>
  <c r="I805" i="16" s="1"/>
  <c r="H797" i="16"/>
  <c r="I797" i="16" s="1"/>
  <c r="H789" i="16"/>
  <c r="I789" i="16" s="1"/>
  <c r="H774" i="16"/>
  <c r="I774" i="16" s="1"/>
  <c r="H762" i="16"/>
  <c r="I762" i="16" s="1"/>
  <c r="H754" i="16"/>
  <c r="I754" i="16" s="1"/>
  <c r="H746" i="16"/>
  <c r="I746" i="16" s="1"/>
  <c r="H738" i="16"/>
  <c r="I738" i="16" s="1"/>
  <c r="H726" i="16"/>
  <c r="I726" i="16" s="1"/>
  <c r="H718" i="16"/>
  <c r="I718" i="16" s="1"/>
  <c r="H710" i="16"/>
  <c r="I710" i="16" s="1"/>
  <c r="H698" i="16"/>
  <c r="I698" i="16" s="1"/>
  <c r="H690" i="16"/>
  <c r="I690" i="16" s="1"/>
  <c r="H677" i="16"/>
  <c r="I677" i="16" s="1"/>
  <c r="H669" i="16"/>
  <c r="I669" i="16" s="1"/>
  <c r="I41" i="16"/>
  <c r="H43" i="16"/>
  <c r="I46" i="16"/>
  <c r="H331" i="16"/>
  <c r="I319" i="16"/>
  <c r="H316" i="16"/>
  <c r="I307" i="16"/>
  <c r="H195" i="16"/>
  <c r="I182" i="16"/>
  <c r="I94" i="16"/>
  <c r="H902" i="16"/>
  <c r="I884" i="16"/>
  <c r="H845" i="16"/>
  <c r="I838" i="16"/>
  <c r="H504" i="16"/>
  <c r="I494" i="16"/>
  <c r="H465" i="16"/>
  <c r="I450" i="16"/>
  <c r="H447" i="16"/>
  <c r="I439" i="16"/>
  <c r="H179" i="16"/>
  <c r="I169" i="16"/>
  <c r="F111" i="3"/>
  <c r="G111" i="3" s="1"/>
  <c r="I107" i="16" s="1"/>
  <c r="I106" i="16"/>
  <c r="H392" i="16"/>
  <c r="I380" i="16"/>
  <c r="H522" i="16"/>
  <c r="I515" i="16"/>
  <c r="H474" i="16"/>
  <c r="I468" i="16"/>
  <c r="H418" i="16"/>
  <c r="I406" i="16"/>
  <c r="H403" i="16"/>
  <c r="I395" i="16"/>
  <c r="H234" i="16"/>
  <c r="I231" i="16"/>
  <c r="H868" i="16"/>
  <c r="I848" i="16"/>
  <c r="G1205" i="3"/>
  <c r="H101" i="2" s="1"/>
  <c r="D86" i="9" s="1"/>
  <c r="H1022" i="16"/>
  <c r="H287" i="16"/>
  <c r="I264" i="16"/>
  <c r="H166" i="16"/>
  <c r="I139" i="16"/>
  <c r="F108" i="3"/>
  <c r="G108" i="3" s="1"/>
  <c r="I104" i="16" s="1"/>
  <c r="I103" i="16"/>
  <c r="L16" i="3"/>
  <c r="L28" i="3" s="1"/>
  <c r="M27" i="2" s="1"/>
  <c r="M32" i="2" s="1"/>
  <c r="I14" i="16"/>
  <c r="F86" i="3"/>
  <c r="G86" i="3" s="1"/>
  <c r="H79" i="16" s="1"/>
  <c r="I79" i="16" s="1"/>
  <c r="H78" i="16"/>
  <c r="I78" i="16" s="1"/>
  <c r="H525" i="16"/>
  <c r="G591" i="3"/>
  <c r="H65" i="2" s="1"/>
  <c r="D47" i="9" s="1"/>
  <c r="I76" i="16"/>
  <c r="I815" i="16"/>
  <c r="H588" i="16"/>
  <c r="G662" i="3"/>
  <c r="H70" i="2" s="1"/>
  <c r="D52" i="9" s="1"/>
  <c r="H483" i="16"/>
  <c r="I477" i="16"/>
  <c r="H217" i="16"/>
  <c r="I210" i="16"/>
  <c r="H207" i="16"/>
  <c r="I198" i="16"/>
  <c r="H563" i="16"/>
  <c r="G637" i="3"/>
  <c r="H68" i="2" s="1"/>
  <c r="D50" i="9" s="1"/>
  <c r="H947" i="16"/>
  <c r="G1124" i="3"/>
  <c r="H653" i="16"/>
  <c r="I638" i="16"/>
  <c r="H609" i="16"/>
  <c r="G684" i="3"/>
  <c r="H72" i="2" s="1"/>
  <c r="D54" i="9" s="1"/>
  <c r="H598" i="16"/>
  <c r="G674" i="3"/>
  <c r="H71" i="2" s="1"/>
  <c r="D53" i="9" s="1"/>
  <c r="H545" i="16"/>
  <c r="G622" i="3"/>
  <c r="H534" i="16"/>
  <c r="G603" i="3"/>
  <c r="H66" i="2" s="1"/>
  <c r="D48" i="9" s="1"/>
  <c r="H377" i="16"/>
  <c r="I361" i="16"/>
  <c r="H342" i="16"/>
  <c r="I334" i="16"/>
  <c r="H304" i="16"/>
  <c r="I290" i="16"/>
  <c r="F105" i="3"/>
  <c r="G105" i="3" s="1"/>
  <c r="I101" i="16" s="1"/>
  <c r="I100" i="16"/>
  <c r="H630" i="16"/>
  <c r="G717" i="3"/>
  <c r="H74" i="2" s="1"/>
  <c r="D56" i="9" s="1"/>
  <c r="H969" i="16"/>
  <c r="I956" i="16"/>
  <c r="I928" i="16"/>
  <c r="H925" i="16"/>
  <c r="I905" i="16"/>
  <c r="H575" i="16"/>
  <c r="G651" i="3"/>
  <c r="H69" i="2" s="1"/>
  <c r="D51" i="9" s="1"/>
  <c r="H491" i="16"/>
  <c r="I486" i="16"/>
  <c r="H352" i="16"/>
  <c r="I345" i="16"/>
  <c r="H261" i="16"/>
  <c r="I249" i="16"/>
  <c r="H246" i="16"/>
  <c r="I237" i="16"/>
  <c r="H226" i="16"/>
  <c r="I220" i="16"/>
  <c r="H881" i="16"/>
  <c r="I871" i="16"/>
  <c r="I62" i="16"/>
  <c r="I1004" i="16"/>
  <c r="H512" i="16"/>
  <c r="I507" i="16"/>
  <c r="H436" i="16"/>
  <c r="I421" i="16"/>
  <c r="I122" i="16"/>
  <c r="F114" i="3"/>
  <c r="G114" i="3" s="1"/>
  <c r="I111" i="16"/>
  <c r="F694" i="3"/>
  <c r="G694" i="3" s="1"/>
  <c r="H619" i="16" s="1"/>
  <c r="I619" i="16" s="1"/>
  <c r="H618" i="16"/>
  <c r="H355" i="16"/>
  <c r="H358" i="16" s="1"/>
  <c r="N376" i="3"/>
  <c r="N395" i="3" s="1"/>
  <c r="O51" i="2" s="1"/>
  <c r="O85" i="2" s="1"/>
  <c r="M376" i="3"/>
  <c r="M395" i="3" s="1"/>
  <c r="N51" i="2" s="1"/>
  <c r="N85" i="2" s="1"/>
  <c r="L376" i="3"/>
  <c r="L395" i="3" s="1"/>
  <c r="M51" i="2" s="1"/>
  <c r="M85" i="2" s="1"/>
  <c r="M98" i="2" s="1"/>
  <c r="D91" i="9"/>
  <c r="I788" i="16"/>
  <c r="I706" i="16"/>
  <c r="I686" i="16"/>
  <c r="I667" i="16"/>
  <c r="I769" i="16"/>
  <c r="I660" i="16"/>
  <c r="I659" i="16"/>
  <c r="H785" i="16"/>
  <c r="I783" i="16"/>
  <c r="I734" i="16"/>
  <c r="I658" i="16"/>
  <c r="I657" i="16"/>
  <c r="H26" i="2"/>
  <c r="D7" i="9" s="1"/>
  <c r="G46" i="3"/>
  <c r="H28" i="2" s="1"/>
  <c r="D9" i="9" s="1"/>
  <c r="F84" i="3"/>
  <c r="G84" i="3" s="1"/>
  <c r="H77" i="16" s="1"/>
  <c r="I77" i="16" s="1"/>
  <c r="G1072" i="3"/>
  <c r="H92" i="2" s="1"/>
  <c r="D75" i="9" s="1"/>
  <c r="G889" i="3"/>
  <c r="H83" i="2" s="1"/>
  <c r="D65" i="9" s="1"/>
  <c r="F169" i="3"/>
  <c r="G169" i="3" s="1"/>
  <c r="G172" i="3" s="1"/>
  <c r="F224" i="3"/>
  <c r="G224" i="3" s="1"/>
  <c r="G227" i="3" s="1"/>
  <c r="F272" i="3"/>
  <c r="G272" i="3" s="1"/>
  <c r="G275" i="3" s="1"/>
  <c r="F61" i="3"/>
  <c r="G61" i="3" s="1"/>
  <c r="G581" i="3"/>
  <c r="H64" i="2" s="1"/>
  <c r="D46" i="9" s="1"/>
  <c r="H94" i="2"/>
  <c r="D77" i="9" s="1"/>
  <c r="F792" i="3"/>
  <c r="G792" i="3" s="1"/>
  <c r="G499" i="3"/>
  <c r="H57" i="2" s="1"/>
  <c r="D39" i="9" s="1"/>
  <c r="G395" i="3"/>
  <c r="H51" i="2" s="1"/>
  <c r="F934" i="3"/>
  <c r="G934" i="3" s="1"/>
  <c r="F872" i="3"/>
  <c r="G872" i="3" s="1"/>
  <c r="G983" i="3"/>
  <c r="H89" i="2" s="1"/>
  <c r="D72" i="9" s="1"/>
  <c r="G1014" i="3"/>
  <c r="H90" i="2" s="1"/>
  <c r="D73" i="9" s="1"/>
  <c r="F75" i="3"/>
  <c r="F1187" i="3"/>
  <c r="G1187" i="3" s="1"/>
  <c r="G913" i="3"/>
  <c r="H84" i="2" s="1"/>
  <c r="D66" i="9" s="1"/>
  <c r="G570" i="3"/>
  <c r="H63" i="2" s="1"/>
  <c r="D45" i="9" s="1"/>
  <c r="G561" i="3"/>
  <c r="H62" i="2" s="1"/>
  <c r="D44" i="9" s="1"/>
  <c r="F1096" i="3"/>
  <c r="G1096" i="3" s="1"/>
  <c r="G1036" i="3"/>
  <c r="H91" i="2" s="1"/>
  <c r="D74" i="9" s="1"/>
  <c r="G948" i="3"/>
  <c r="H88" i="2" s="1"/>
  <c r="D71" i="9" s="1"/>
  <c r="H67" i="2"/>
  <c r="D49" i="9" s="1"/>
  <c r="G433" i="3"/>
  <c r="H53" i="2" s="1"/>
  <c r="D35" i="9" s="1"/>
  <c r="F750" i="3"/>
  <c r="G750" i="3" s="1"/>
  <c r="G741" i="3"/>
  <c r="H75" i="2" s="1"/>
  <c r="D57" i="9" s="1"/>
  <c r="G547" i="3"/>
  <c r="H61" i="2" s="1"/>
  <c r="D43" i="9" s="1"/>
  <c r="F369" i="3"/>
  <c r="G369" i="3" s="1"/>
  <c r="G372" i="3" s="1"/>
  <c r="H50" i="2" s="1"/>
  <c r="D32" i="9" s="1"/>
  <c r="F330" i="3"/>
  <c r="G330" i="3" s="1"/>
  <c r="G333" i="3" s="1"/>
  <c r="F317" i="3"/>
  <c r="G317" i="3" s="1"/>
  <c r="G320" i="3" s="1"/>
  <c r="F770" i="3"/>
  <c r="G770" i="3" s="1"/>
  <c r="G528" i="3"/>
  <c r="H59" i="2" s="1"/>
  <c r="D41" i="9" s="1"/>
  <c r="G415" i="3"/>
  <c r="H52" i="2" s="1"/>
  <c r="D34" i="9" s="1"/>
  <c r="F213" i="3"/>
  <c r="G213" i="3" s="1"/>
  <c r="G216" i="3" s="1"/>
  <c r="F200" i="3"/>
  <c r="G200" i="3" s="1"/>
  <c r="G203" i="3" s="1"/>
  <c r="F138" i="3"/>
  <c r="G138" i="3" s="1"/>
  <c r="F99" i="3"/>
  <c r="G99" i="3" s="1"/>
  <c r="G1144" i="3"/>
  <c r="H95" i="2" s="1"/>
  <c r="D78" i="9" s="1"/>
  <c r="F857" i="3"/>
  <c r="G857" i="3" s="1"/>
  <c r="F821" i="3"/>
  <c r="G821" i="3" s="1"/>
  <c r="F346" i="3"/>
  <c r="G346" i="3" s="1"/>
  <c r="G349" i="3" s="1"/>
  <c r="F256" i="3"/>
  <c r="G256" i="3" s="1"/>
  <c r="F243" i="3"/>
  <c r="G243" i="3" s="1"/>
  <c r="G246" i="3" s="1"/>
  <c r="F183" i="3"/>
  <c r="G183" i="3" s="1"/>
  <c r="F26" i="3"/>
  <c r="G26" i="3" s="1"/>
  <c r="G538" i="3"/>
  <c r="H60" i="2" s="1"/>
  <c r="D42" i="9" s="1"/>
  <c r="G445" i="3"/>
  <c r="H54" i="2" s="1"/>
  <c r="D36" i="9" s="1"/>
  <c r="F358" i="3"/>
  <c r="G358" i="3" s="1"/>
  <c r="G361" i="3" s="1"/>
  <c r="H49" i="2" s="1"/>
  <c r="D31" i="9" s="1"/>
  <c r="G518" i="3"/>
  <c r="H58" i="2" s="1"/>
  <c r="D40" i="9" s="1"/>
  <c r="G487" i="3"/>
  <c r="H56" i="2" s="1"/>
  <c r="D38" i="9" s="1"/>
  <c r="G465" i="3"/>
  <c r="H55" i="2" s="1"/>
  <c r="D37" i="9" s="1"/>
  <c r="F299" i="3"/>
  <c r="G299" i="3" s="1"/>
  <c r="F234" i="3"/>
  <c r="G234" i="3" s="1"/>
  <c r="H808" i="16" l="1"/>
  <c r="I785" i="16"/>
  <c r="H63" i="15"/>
  <c r="I63" i="15" s="1"/>
  <c r="G859" i="3"/>
  <c r="H81" i="2" s="1"/>
  <c r="D63" i="9" s="1"/>
  <c r="H764" i="16"/>
  <c r="I764" i="16" s="1"/>
  <c r="I735" i="16"/>
  <c r="H780" i="16"/>
  <c r="I790" i="16"/>
  <c r="I668" i="16"/>
  <c r="G823" i="3"/>
  <c r="H80" i="2" s="1"/>
  <c r="D62" i="9" s="1"/>
  <c r="H729" i="16"/>
  <c r="I729" i="16" s="1"/>
  <c r="G794" i="3"/>
  <c r="H79" i="2" s="1"/>
  <c r="D61" i="9" s="1"/>
  <c r="H701" i="16"/>
  <c r="G772" i="3"/>
  <c r="H78" i="2" s="1"/>
  <c r="D60" i="9" s="1"/>
  <c r="H680" i="16"/>
  <c r="I680" i="16" s="1"/>
  <c r="I712" i="16"/>
  <c r="G874" i="3"/>
  <c r="H82" i="2" s="1"/>
  <c r="D64" i="9" s="1"/>
  <c r="H778" i="16"/>
  <c r="I778" i="16" s="1"/>
  <c r="G752" i="3"/>
  <c r="H77" i="2" s="1"/>
  <c r="D59" i="9" s="1"/>
  <c r="H662" i="16"/>
  <c r="F91" i="3"/>
  <c r="G91" i="3" s="1"/>
  <c r="H84" i="16" s="1"/>
  <c r="I84" i="16" s="1"/>
  <c r="G1098" i="3"/>
  <c r="H93" i="2" s="1"/>
  <c r="D76" i="9" s="1"/>
  <c r="H23" i="15"/>
  <c r="I23" i="15" s="1"/>
  <c r="I261" i="16"/>
  <c r="H72" i="15"/>
  <c r="I72" i="15" s="1"/>
  <c r="I925" i="16"/>
  <c r="H542" i="16"/>
  <c r="I534" i="16"/>
  <c r="H54" i="15"/>
  <c r="I54" i="15" s="1"/>
  <c r="I653" i="16"/>
  <c r="H19" i="15"/>
  <c r="I19" i="15" s="1"/>
  <c r="I217" i="16"/>
  <c r="H69" i="15"/>
  <c r="I69" i="15" s="1"/>
  <c r="I868" i="16"/>
  <c r="H38" i="15"/>
  <c r="I38" i="15" s="1"/>
  <c r="I474" i="16"/>
  <c r="H16" i="15"/>
  <c r="I16" i="15" s="1"/>
  <c r="I179" i="16"/>
  <c r="H68" i="15"/>
  <c r="I68" i="15" s="1"/>
  <c r="I845" i="16"/>
  <c r="H26" i="15"/>
  <c r="I26" i="15" s="1"/>
  <c r="I316" i="16"/>
  <c r="G75" i="3"/>
  <c r="G702" i="3"/>
  <c r="H73" i="2" s="1"/>
  <c r="D55" i="9" s="1"/>
  <c r="H35" i="15"/>
  <c r="I35" i="15" s="1"/>
  <c r="I436" i="16"/>
  <c r="H70" i="15"/>
  <c r="I70" i="15" s="1"/>
  <c r="I881" i="16"/>
  <c r="H29" i="15"/>
  <c r="I29" i="15" s="1"/>
  <c r="I352" i="16"/>
  <c r="H25" i="15"/>
  <c r="I25" i="15" s="1"/>
  <c r="I304" i="16"/>
  <c r="H560" i="16"/>
  <c r="I545" i="16"/>
  <c r="H953" i="16"/>
  <c r="I947" i="16"/>
  <c r="H39" i="15"/>
  <c r="I39" i="15" s="1"/>
  <c r="I483" i="16"/>
  <c r="H531" i="16"/>
  <c r="I525" i="16"/>
  <c r="H15" i="15"/>
  <c r="I15" i="15" s="1"/>
  <c r="I166" i="16"/>
  <c r="H21" i="15"/>
  <c r="I21" i="15" s="1"/>
  <c r="I234" i="16"/>
  <c r="H43" i="15"/>
  <c r="I43" i="15" s="1"/>
  <c r="I522" i="16"/>
  <c r="H36" i="15"/>
  <c r="I36" i="15" s="1"/>
  <c r="I447" i="16"/>
  <c r="H71" i="15"/>
  <c r="I71" i="15" s="1"/>
  <c r="I902" i="16"/>
  <c r="H27" i="15"/>
  <c r="I27" i="15" s="1"/>
  <c r="I331" i="16"/>
  <c r="H627" i="16"/>
  <c r="I618" i="16"/>
  <c r="G937" i="3"/>
  <c r="H87" i="2" s="1"/>
  <c r="D70" i="9" s="1"/>
  <c r="I355" i="16"/>
  <c r="H42" i="15"/>
  <c r="I42" i="15" s="1"/>
  <c r="I512" i="16"/>
  <c r="H20" i="15"/>
  <c r="I20" i="15" s="1"/>
  <c r="I226" i="16"/>
  <c r="H40" i="15"/>
  <c r="I40" i="15" s="1"/>
  <c r="I491" i="16"/>
  <c r="H75" i="15"/>
  <c r="I75" i="15" s="1"/>
  <c r="I969" i="16"/>
  <c r="H28" i="15"/>
  <c r="I28" i="15" s="1"/>
  <c r="I342" i="16"/>
  <c r="H606" i="16"/>
  <c r="I598" i="16"/>
  <c r="H572" i="16"/>
  <c r="I563" i="16"/>
  <c r="H595" i="16"/>
  <c r="I588" i="16"/>
  <c r="H24" i="15"/>
  <c r="I24" i="15" s="1"/>
  <c r="I287" i="16"/>
  <c r="H33" i="15"/>
  <c r="I33" i="15" s="1"/>
  <c r="I403" i="16"/>
  <c r="H32" i="15"/>
  <c r="I32" i="15" s="1"/>
  <c r="I392" i="16"/>
  <c r="H37" i="15"/>
  <c r="I37" i="15" s="1"/>
  <c r="I465" i="16"/>
  <c r="F120" i="3"/>
  <c r="G120" i="3" s="1"/>
  <c r="I116" i="16" s="1"/>
  <c r="G141" i="3"/>
  <c r="H35" i="2" s="1"/>
  <c r="D17" i="9" s="1"/>
  <c r="G64" i="3"/>
  <c r="H29" i="2" s="1"/>
  <c r="D10" i="9" s="1"/>
  <c r="G94" i="3"/>
  <c r="H31" i="2" s="1"/>
  <c r="D12" i="9" s="1"/>
  <c r="H1029" i="16"/>
  <c r="I1022" i="16"/>
  <c r="H8" i="15"/>
  <c r="I8" i="15" s="1"/>
  <c r="I43" i="16"/>
  <c r="G1189" i="3"/>
  <c r="H100" i="2" s="1"/>
  <c r="H22" i="15"/>
  <c r="I22" i="15" s="1"/>
  <c r="I246" i="16"/>
  <c r="H585" i="16"/>
  <c r="I575" i="16"/>
  <c r="H635" i="16"/>
  <c r="I630" i="16"/>
  <c r="H31" i="15"/>
  <c r="I31" i="15" s="1"/>
  <c r="I377" i="16"/>
  <c r="H615" i="16"/>
  <c r="I609" i="16"/>
  <c r="H18" i="15"/>
  <c r="I18" i="15" s="1"/>
  <c r="I207" i="16"/>
  <c r="H34" i="15"/>
  <c r="I34" i="15" s="1"/>
  <c r="I418" i="16"/>
  <c r="H41" i="15"/>
  <c r="I41" i="15" s="1"/>
  <c r="I504" i="16"/>
  <c r="H17" i="15"/>
  <c r="I17" i="15" s="1"/>
  <c r="I195" i="16"/>
  <c r="G28" i="3"/>
  <c r="H27" i="2" s="1"/>
  <c r="D8" i="9" s="1"/>
  <c r="M104" i="2"/>
  <c r="M109" i="2" s="1"/>
  <c r="N98" i="2"/>
  <c r="N104" i="2"/>
  <c r="N109" i="2" s="1"/>
  <c r="O98" i="2"/>
  <c r="O104" i="2"/>
  <c r="O109" i="2" s="1"/>
  <c r="D33" i="9"/>
  <c r="H30" i="15"/>
  <c r="I358" i="16"/>
  <c r="H46" i="2"/>
  <c r="D28" i="9" s="1"/>
  <c r="H44" i="2"/>
  <c r="D26" i="9" s="1"/>
  <c r="H47" i="2"/>
  <c r="D29" i="9" s="1"/>
  <c r="H39" i="2"/>
  <c r="D21" i="9" s="1"/>
  <c r="H42" i="2"/>
  <c r="D24" i="9" s="1"/>
  <c r="H38" i="2"/>
  <c r="D20" i="9" s="1"/>
  <c r="H48" i="2"/>
  <c r="D30" i="9" s="1"/>
  <c r="H40" i="2"/>
  <c r="D22" i="9" s="1"/>
  <c r="G237" i="3"/>
  <c r="H41" i="2" s="1"/>
  <c r="D23" i="9" s="1"/>
  <c r="H36" i="2"/>
  <c r="D18" i="9" s="1"/>
  <c r="G259" i="3"/>
  <c r="H43" i="2" s="1"/>
  <c r="D25" i="9" s="1"/>
  <c r="G302" i="3"/>
  <c r="H45" i="2" s="1"/>
  <c r="D27" i="9" s="1"/>
  <c r="G186" i="3"/>
  <c r="H37" i="2" s="1"/>
  <c r="D19" i="9" s="1"/>
  <c r="D85" i="9" l="1"/>
  <c r="D89" i="9" s="1"/>
  <c r="H87" i="16"/>
  <c r="I780" i="16"/>
  <c r="H62" i="15"/>
  <c r="I62" i="15" s="1"/>
  <c r="I808" i="16"/>
  <c r="H64" i="15"/>
  <c r="I64" i="15" s="1"/>
  <c r="I662" i="16"/>
  <c r="H664" i="16"/>
  <c r="I701" i="16"/>
  <c r="H703" i="16"/>
  <c r="H682" i="16"/>
  <c r="H766" i="16"/>
  <c r="H731" i="16"/>
  <c r="D81" i="9"/>
  <c r="H97" i="2"/>
  <c r="G79" i="3"/>
  <c r="H30" i="2" s="1"/>
  <c r="D11" i="9" s="1"/>
  <c r="D14" i="9" s="1"/>
  <c r="H103" i="2"/>
  <c r="I1017" i="16"/>
  <c r="H1019" i="16"/>
  <c r="H47" i="15"/>
  <c r="I47" i="15" s="1"/>
  <c r="I572" i="16"/>
  <c r="I135" i="16"/>
  <c r="H136" i="16"/>
  <c r="H52" i="15"/>
  <c r="I52" i="15" s="1"/>
  <c r="I627" i="16"/>
  <c r="H45" i="15"/>
  <c r="I45" i="15" s="1"/>
  <c r="I542" i="16"/>
  <c r="H50" i="15"/>
  <c r="I50" i="15" s="1"/>
  <c r="I606" i="16"/>
  <c r="H74" i="15"/>
  <c r="I74" i="15" s="1"/>
  <c r="I953" i="16"/>
  <c r="H11" i="15"/>
  <c r="I11" i="15" s="1"/>
  <c r="I87" i="16"/>
  <c r="H53" i="15"/>
  <c r="I53" i="15" s="1"/>
  <c r="I635" i="16"/>
  <c r="I95" i="16"/>
  <c r="H119" i="16"/>
  <c r="G123" i="3"/>
  <c r="H48" i="15"/>
  <c r="I48" i="15" s="1"/>
  <c r="I585" i="16"/>
  <c r="H82" i="15"/>
  <c r="I82" i="15" s="1"/>
  <c r="I1029" i="16"/>
  <c r="H46" i="15"/>
  <c r="I46" i="15" s="1"/>
  <c r="I560" i="16"/>
  <c r="H49" i="15"/>
  <c r="I49" i="15" s="1"/>
  <c r="I595" i="16"/>
  <c r="I833" i="16"/>
  <c r="H835" i="16"/>
  <c r="I942" i="16"/>
  <c r="H944" i="16"/>
  <c r="H51" i="15"/>
  <c r="I51" i="15" s="1"/>
  <c r="I615" i="16"/>
  <c r="I57" i="16"/>
  <c r="H59" i="16"/>
  <c r="H44" i="15"/>
  <c r="I44" i="15" s="1"/>
  <c r="I531" i="16"/>
  <c r="I69" i="16"/>
  <c r="H73" i="16"/>
  <c r="H26" i="16"/>
  <c r="I24" i="16"/>
  <c r="I30" i="15"/>
  <c r="I731" i="16" l="1"/>
  <c r="H60" i="15"/>
  <c r="I60" i="15" s="1"/>
  <c r="I682" i="16"/>
  <c r="H58" i="15"/>
  <c r="I58" i="15" s="1"/>
  <c r="I664" i="16"/>
  <c r="H57" i="15"/>
  <c r="I57" i="15" s="1"/>
  <c r="I766" i="16"/>
  <c r="H61" i="15"/>
  <c r="I61" i="15" s="1"/>
  <c r="I703" i="16"/>
  <c r="H59" i="15"/>
  <c r="I59" i="15" s="1"/>
  <c r="H32" i="2"/>
  <c r="H67" i="15"/>
  <c r="H996" i="16"/>
  <c r="I996" i="16" s="1"/>
  <c r="I835" i="16"/>
  <c r="H34" i="2"/>
  <c r="F4" i="14" a="1"/>
  <c r="F4" i="14" s="1"/>
  <c r="F1262" i="14" s="1"/>
  <c r="H1040" i="16"/>
  <c r="I1040" i="16" s="1"/>
  <c r="H81" i="15"/>
  <c r="I1019" i="16"/>
  <c r="H14" i="15"/>
  <c r="I14" i="15" s="1"/>
  <c r="I136" i="16"/>
  <c r="H9" i="15"/>
  <c r="I9" i="15" s="1"/>
  <c r="I59" i="16"/>
  <c r="H13" i="15"/>
  <c r="I119" i="16"/>
  <c r="H810" i="16"/>
  <c r="H10" i="15"/>
  <c r="I10" i="15" s="1"/>
  <c r="I73" i="16"/>
  <c r="H73" i="15"/>
  <c r="I73" i="15" s="1"/>
  <c r="I944" i="16"/>
  <c r="H7" i="15"/>
  <c r="H89" i="16"/>
  <c r="I89" i="16" s="1"/>
  <c r="I26" i="16"/>
  <c r="H65" i="15" l="1"/>
  <c r="H998" i="16"/>
  <c r="I998" i="16" s="1"/>
  <c r="I810" i="16"/>
  <c r="I81" i="15"/>
  <c r="H84" i="15"/>
  <c r="I84" i="15" s="1"/>
  <c r="I13" i="15"/>
  <c r="I65" i="15" s="1"/>
  <c r="D16" i="9"/>
  <c r="D68" i="9" s="1"/>
  <c r="H85" i="2"/>
  <c r="H77" i="15"/>
  <c r="I77" i="15" s="1"/>
  <c r="I67" i="15"/>
  <c r="H12" i="15"/>
  <c r="I7" i="15"/>
  <c r="H1042" i="16" l="1"/>
  <c r="H1054" i="16" s="1"/>
  <c r="H1058" i="16" s="1"/>
  <c r="H98" i="2"/>
  <c r="H104" i="2"/>
  <c r="H109" i="2" s="1"/>
  <c r="D97" i="9" s="1"/>
  <c r="I78" i="15"/>
  <c r="H78" i="15"/>
  <c r="D83" i="9"/>
  <c r="D93" i="9" s="1"/>
  <c r="D98" i="9"/>
  <c r="I12" i="15"/>
  <c r="H85" i="15"/>
  <c r="I1042" i="16" l="1"/>
  <c r="I1054" i="16" s="1"/>
  <c r="I1058" i="16" s="1"/>
  <c r="H89" i="15"/>
  <c r="H93" i="15" s="1"/>
  <c r="I85" i="15"/>
  <c r="I89" i="15" s="1"/>
  <c r="I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H1" authorId="0" shapeId="0" xr:uid="{F95E3D81-4088-E042-8C35-B53D993F5231}">
      <text>
        <r>
          <rPr>
            <sz val="12"/>
            <color rgb="FF000000"/>
            <rFont val="Tahoma"/>
            <family val="34"/>
          </rPr>
          <t>Fournir les informations demandées dans les cellules jaunes.</t>
        </r>
      </text>
    </comment>
    <comment ref="E21" authorId="0" shapeId="0" xr:uid="{8BFE8E69-D8BA-F048-A7E7-CB0311F956B9}">
      <text>
        <r>
          <rPr>
            <sz val="12"/>
            <color rgb="FF000000"/>
            <rFont val="Tahoma"/>
            <family val="34"/>
          </rPr>
          <t>N'oubliez pas de signer l'onglet SOMMAIRE en plus de finaliser et signer l'onglet Parties liées.</t>
        </r>
      </text>
    </comment>
    <comment ref="H26" authorId="0" shapeId="0" xr:uid="{2BF415A7-B89E-4C4C-AE23-5D2D7C6C6B9F}">
      <text>
        <r>
          <rPr>
            <sz val="12"/>
            <color rgb="FF000000"/>
            <rFont val="Tahoma"/>
            <family val="34"/>
          </rPr>
          <t>Les zones en gris contiennent normalement des formules.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F1" authorId="0" shapeId="0" xr:uid="{B0D74B28-1D48-134A-81F0-E858774F5532}">
      <text>
        <r>
          <rPr>
            <sz val="12"/>
            <color rgb="FF000000"/>
            <rFont val="Tahoma"/>
            <family val="34"/>
          </rPr>
          <t xml:space="preserve">Les zones en gris contiennent normalement des formules.
</t>
        </r>
      </text>
    </comment>
    <comment ref="H7" authorId="0" shapeId="0" xr:uid="{B489B27F-4DAE-D24D-8F16-42FE7B6CE68B}">
      <text>
        <r>
          <rPr>
            <sz val="12"/>
            <color rgb="FF000000"/>
            <rFont val="Tahoma"/>
            <family val="34"/>
          </rPr>
          <t xml:space="preserve">Choisissez </t>
        </r>
        <r>
          <rPr>
            <b/>
            <sz val="12"/>
            <color rgb="FF000000"/>
            <rFont val="Tahoma"/>
            <family val="34"/>
          </rPr>
          <t>Oui</t>
        </r>
        <r>
          <rPr>
            <sz val="12"/>
            <color rgb="FF000000"/>
            <rFont val="Tahoma"/>
            <family val="34"/>
          </rPr>
          <t xml:space="preserve"> dans le menu déroulant et le montant total apparaîtra automatiquement dans les colonnes de droite.</t>
        </r>
        <r>
          <rPr>
            <sz val="10"/>
            <color rgb="FF000000"/>
            <rFont val="Geneva"/>
            <family val="2"/>
            <charset val="1"/>
          </rPr>
          <t xml:space="preserve">
</t>
        </r>
      </text>
    </comment>
    <comment ref="G8" authorId="0" shapeId="0" xr:uid="{53B2D238-71A6-7A46-9A71-11074049AD65}">
      <text>
        <r>
          <rPr>
            <sz val="12"/>
            <color rgb="FF000000"/>
            <rFont val="Tahoma"/>
            <family val="34"/>
          </rPr>
          <t>Fournir les informations demandées dans les cellules jaunes.</t>
        </r>
      </text>
    </comment>
    <comment ref="L8" authorId="0" shapeId="0" xr:uid="{179D8C5E-7F45-7F44-B43A-BB1055E192F8}">
      <text>
        <r>
          <rPr>
            <sz val="12"/>
            <color rgb="FF000000"/>
            <rFont val="Tahoma"/>
            <family val="34"/>
          </rPr>
          <t>Si le montant est différent, remplacez par le bon montant.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B3" authorId="0" shapeId="0" xr:uid="{0A3D99EA-9A9F-2F42-9577-FDB5D53AFF58}">
      <text>
        <r>
          <rPr>
            <sz val="12"/>
            <color rgb="FF000000"/>
            <rFont val="Tahoma"/>
            <family val="2"/>
          </rPr>
          <t>*Svp, décochez les cases vides de la première colonne et complétez les colonnes C et D.</t>
        </r>
      </text>
    </comment>
    <comment ref="B4" authorId="0" shapeId="0" xr:uid="{6E0EBC30-AE16-F749-9A9D-EFD8E0D41E3B}">
      <text>
        <r>
          <rPr>
            <sz val="12"/>
            <color rgb="FF000000"/>
            <rFont val="Geneva"/>
            <family val="2"/>
            <charset val="1"/>
          </rPr>
          <t xml:space="preserve">Les zones en gris contiennent normalement des formules.
</t>
        </r>
      </text>
    </comment>
    <comment ref="D1265" authorId="0" shapeId="0" xr:uid="{D5CC426A-29D1-4042-9693-49FC31390F8D}">
      <text>
        <r>
          <rPr>
            <sz val="12"/>
            <color rgb="FF000000"/>
            <rFont val="Tahoma"/>
            <family val="34"/>
          </rPr>
          <t xml:space="preserve">N'oubliez pas de signer l'onglet SOMMAIRE du budget et l'onglet Parties liées.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F4" authorId="0" shapeId="0" xr:uid="{69E1859E-CBF1-7C42-A683-FDBD9A918ECC}">
      <text>
        <r>
          <rPr>
            <sz val="12"/>
            <color rgb="FF000000"/>
            <rFont val="Tahoma"/>
            <family val="34"/>
          </rPr>
          <t>Les zones en gris contiennent normalement des formules.</t>
        </r>
      </text>
    </comment>
    <comment ref="H4" authorId="0" shapeId="0" xr:uid="{C22878BE-CC16-6548-B0D7-4D3CD27B6BF4}">
      <text>
        <r>
          <rPr>
            <sz val="12"/>
            <color rgb="FF000000"/>
            <rFont val="Tahoma"/>
            <family val="34"/>
          </rPr>
          <t>Fournir les informations demandées dans les cellules jaunes.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E3" authorId="0" shapeId="0" xr:uid="{846A3BBF-A6E3-6B46-97E6-FF86745B5B1E}">
      <text>
        <r>
          <rPr>
            <sz val="12"/>
            <color rgb="FF000000"/>
            <rFont val="Tahoma"/>
            <family val="34"/>
          </rPr>
          <t>Fournir les informations demandées dans les cellules jaunes.</t>
        </r>
      </text>
    </comment>
    <comment ref="D7" authorId="0" shapeId="0" xr:uid="{9D148603-8E71-F444-AD4C-1543820D2DAC}">
      <text>
        <r>
          <rPr>
            <sz val="12"/>
            <color rgb="FF000000"/>
            <rFont val="Tahoma"/>
            <family val="34"/>
          </rPr>
          <t>Les zones en gris contiennent normalement des formules.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Elaine Jacques</author>
    <author/>
  </authors>
  <commentList>
    <comment ref="E11" authorId="0" shapeId="0" xr:uid="{2FA379C5-E9E2-234E-967B-2DA69DE8FBB6}">
      <text>
        <r>
          <rPr>
            <sz val="12"/>
            <color rgb="FF000000"/>
            <rFont val="Tahoma"/>
            <family val="34"/>
          </rPr>
          <t xml:space="preserve">Les zones en gris contiennent normalement des formules.
</t>
        </r>
      </text>
    </comment>
    <comment ref="B12" authorId="0" shapeId="0" xr:uid="{A4ED5D43-B389-524D-B315-12D3C63CB72F}">
      <text>
        <r>
          <rPr>
            <sz val="12"/>
            <color rgb="FF000000"/>
            <rFont val="Tahoma"/>
            <family val="34"/>
          </rPr>
          <t>Fournir les informations demandées dans les cellules jaunes.</t>
        </r>
      </text>
    </comment>
    <comment ref="E21" authorId="1" shapeId="0" xr:uid="{4A0776DE-ECD1-4F48-9A14-32C70F7DC08C}">
      <text>
        <r>
          <rPr>
            <sz val="12"/>
            <color rgb="FF000000"/>
            <rFont val="Arial"/>
            <family val="2"/>
          </rPr>
          <t>Distributeur admissible</t>
        </r>
      </text>
    </comment>
    <comment ref="E22" authorId="1" shapeId="0" xr:uid="{7D70FE1F-665E-2841-81E1-96A430FEBC0D}">
      <text>
        <r>
          <rPr>
            <sz val="12"/>
            <color rgb="FF000000"/>
            <rFont val="Arial"/>
            <family val="2"/>
          </rPr>
          <t>Distributeur admissible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G3" authorId="0" shapeId="0" xr:uid="{162940C7-3B0F-3344-B60C-40313834E72B}">
      <text>
        <r>
          <rPr>
            <sz val="12"/>
            <color rgb="FF000000"/>
            <rFont val="Tahoma"/>
            <family val="34"/>
          </rPr>
          <t>Les zones en gris contiennent normalement des formules.</t>
        </r>
      </text>
    </comment>
    <comment ref="J6" authorId="0" shapeId="0" xr:uid="{0962B012-69E1-2D43-9DB5-5EE196D11D8E}">
      <text>
        <r>
          <rPr>
            <sz val="12"/>
            <color rgb="FF000000"/>
            <rFont val="Tahoma"/>
            <family val="34"/>
          </rPr>
          <t>Fournir les informations demandées dans les cellules jaunes.</t>
        </r>
      </text>
    </comment>
    <comment ref="C97" authorId="0" shapeId="0" xr:uid="{826DCD46-661A-FB45-B07C-5ACD05E17ECD}">
      <text>
        <r>
          <rPr>
            <sz val="12"/>
            <color rgb="FF000000"/>
            <rFont val="Geneva"/>
            <family val="2"/>
          </rPr>
          <t>N'oubliez pas de signer et dater l'onglet SOMMAIRE du Rapport de coûts.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Elaine Jacques</author>
  </authors>
  <commentList>
    <comment ref="G3" authorId="0" shapeId="0" xr:uid="{E3666722-E04F-E84F-8F27-1BCD3BDF9A1A}">
      <text>
        <r>
          <rPr>
            <sz val="12"/>
            <color rgb="FF000000"/>
            <rFont val="Tahoma"/>
            <family val="34"/>
          </rPr>
          <t>Fournir les informations demandées dans les cellules jaunes.</t>
        </r>
      </text>
    </comment>
    <comment ref="K4" authorId="0" shapeId="0" xr:uid="{6936B86E-328D-9A49-8E89-CEE63D0328D0}">
      <text>
        <r>
          <rPr>
            <sz val="12"/>
            <color rgb="FF000000"/>
            <rFont val="Tahoma"/>
            <family val="34"/>
          </rPr>
          <t xml:space="preserve">Choisissez </t>
        </r>
        <r>
          <rPr>
            <b/>
            <sz val="12"/>
            <color rgb="FF000000"/>
            <rFont val="Tahoma"/>
            <family val="34"/>
          </rPr>
          <t>Oui</t>
        </r>
        <r>
          <rPr>
            <sz val="12"/>
            <color rgb="FF000000"/>
            <rFont val="Tahoma"/>
            <family val="34"/>
          </rPr>
          <t xml:space="preserve"> dans le menu déroulant et le montant total apparaîtra automatiquement dans les colonnes de droite.</t>
        </r>
        <r>
          <rPr>
            <sz val="10"/>
            <color rgb="FF000000"/>
            <rFont val="Geneva"/>
            <family val="2"/>
            <charset val="1"/>
          </rPr>
          <t xml:space="preserve">
</t>
        </r>
      </text>
    </comment>
    <comment ref="H7" authorId="0" shapeId="0" xr:uid="{E96E4181-EF51-424E-8B96-386FB419CDE4}">
      <text>
        <r>
          <rPr>
            <sz val="12"/>
            <color rgb="FF000000"/>
            <rFont val="Tahoma"/>
            <family val="34"/>
          </rPr>
          <t>Les zones en gris contiennent normalement des formules.</t>
        </r>
      </text>
    </comment>
    <comment ref="O7" authorId="0" shapeId="0" xr:uid="{39D57659-DE91-0948-9336-F3FBC65019FA}">
      <text>
        <r>
          <rPr>
            <sz val="12"/>
            <color rgb="FF000000"/>
            <rFont val="Tahoma"/>
            <family val="34"/>
          </rPr>
          <t>Si le montant est différent, remplacer par le bon montant.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<sst xmlns="http://schemas.openxmlformats.org/spreadsheetml/2006/main" count="11978" uniqueCount="2957">
  <si>
    <t xml:space="preserve">01.01
</t>
  </si>
  <si>
    <t xml:space="preserve">01.95
</t>
  </si>
  <si>
    <t xml:space="preserve">02.25
</t>
  </si>
  <si>
    <t xml:space="preserve">02.27
</t>
  </si>
  <si>
    <t xml:space="preserve">02.30
</t>
  </si>
  <si>
    <t xml:space="preserve">02.35
</t>
  </si>
  <si>
    <t xml:space="preserve">02.60
</t>
  </si>
  <si>
    <t xml:space="preserve">02.20
</t>
  </si>
  <si>
    <t xml:space="preserve">02.90
</t>
  </si>
  <si>
    <t xml:space="preserve">02.65
</t>
  </si>
  <si>
    <t xml:space="preserve">02.95
</t>
  </si>
  <si>
    <t xml:space="preserve">03.05
</t>
  </si>
  <si>
    <t xml:space="preserve">03.60
</t>
  </si>
  <si>
    <t xml:space="preserve">03.65
</t>
  </si>
  <si>
    <t xml:space="preserve">03.95
</t>
  </si>
  <si>
    <t xml:space="preserve">04.01
</t>
  </si>
  <si>
    <t xml:space="preserve">02.01
</t>
  </si>
  <si>
    <t xml:space="preserve">Consultant(s)
</t>
  </si>
  <si>
    <t xml:space="preserve">02.05
</t>
  </si>
  <si>
    <t xml:space="preserve">02.15
</t>
  </si>
  <si>
    <t xml:space="preserve">03.01
</t>
  </si>
  <si>
    <t xml:space="preserve">03.25
</t>
  </si>
  <si>
    <t xml:space="preserve">03.50
</t>
  </si>
  <si>
    <t xml:space="preserve">Promotion
</t>
  </si>
  <si>
    <t xml:space="preserve">03.70
</t>
  </si>
  <si>
    <t xml:space="preserve">04.10
</t>
  </si>
  <si>
    <t xml:space="preserve">04.15
</t>
  </si>
  <si>
    <t xml:space="preserve">04.25
</t>
  </si>
  <si>
    <t xml:space="preserve">04.60
</t>
  </si>
  <si>
    <t xml:space="preserve">04.65
</t>
  </si>
  <si>
    <t xml:space="preserve">04.70
</t>
  </si>
  <si>
    <t xml:space="preserve">04.90
</t>
  </si>
  <si>
    <t xml:space="preserve">04.95
</t>
  </si>
  <si>
    <t xml:space="preserve">05.01
</t>
  </si>
  <si>
    <t xml:space="preserve">05.05
</t>
  </si>
  <si>
    <t xml:space="preserve">05.07
</t>
  </si>
  <si>
    <t xml:space="preserve">05.30
</t>
  </si>
  <si>
    <t xml:space="preserve">05.60
</t>
  </si>
  <si>
    <t xml:space="preserve">05.65
</t>
  </si>
  <si>
    <t xml:space="preserve">05.90
</t>
  </si>
  <si>
    <t xml:space="preserve">05.95
</t>
  </si>
  <si>
    <t xml:space="preserve">06.01
</t>
  </si>
  <si>
    <t xml:space="preserve">06.04
</t>
  </si>
  <si>
    <t xml:space="preserve">06.40
</t>
  </si>
  <si>
    <t xml:space="preserve">06.44
</t>
  </si>
  <si>
    <t xml:space="preserve">06.60
</t>
  </si>
  <si>
    <t xml:space="preserve">06.65
</t>
  </si>
  <si>
    <t xml:space="preserve">06.70
</t>
  </si>
  <si>
    <t xml:space="preserve">06.72
</t>
  </si>
  <si>
    <t xml:space="preserve">06.90
</t>
  </si>
  <si>
    <t xml:space="preserve">06.92
</t>
  </si>
  <si>
    <t xml:space="preserve">06.95
</t>
  </si>
  <si>
    <t xml:space="preserve">10.01
</t>
  </si>
  <si>
    <t xml:space="preserve">10.04
</t>
  </si>
  <si>
    <t xml:space="preserve">10.10
</t>
  </si>
  <si>
    <t xml:space="preserve">10.18
</t>
  </si>
  <si>
    <t xml:space="preserve">10.25
</t>
  </si>
  <si>
    <t xml:space="preserve">10.28
</t>
  </si>
  <si>
    <t xml:space="preserve">10.30
</t>
  </si>
  <si>
    <t xml:space="preserve">10.40
</t>
  </si>
  <si>
    <t xml:space="preserve">10.43
</t>
  </si>
  <si>
    <t xml:space="preserve">10.50
</t>
  </si>
  <si>
    <t xml:space="preserve">10.55
</t>
  </si>
  <si>
    <t xml:space="preserve">10.65
</t>
  </si>
  <si>
    <t xml:space="preserve">10.60
</t>
  </si>
  <si>
    <t xml:space="preserve">10.67
</t>
  </si>
  <si>
    <t xml:space="preserve">10.70
</t>
  </si>
  <si>
    <t xml:space="preserve">10.75
</t>
  </si>
  <si>
    <t xml:space="preserve">10.76
</t>
  </si>
  <si>
    <t xml:space="preserve">10.77
</t>
  </si>
  <si>
    <t xml:space="preserve">10.90
</t>
  </si>
  <si>
    <t xml:space="preserve">10.95
</t>
  </si>
  <si>
    <t xml:space="preserve">11.01
</t>
  </si>
  <si>
    <t xml:space="preserve">11.10
</t>
  </si>
  <si>
    <t xml:space="preserve">11.20
</t>
  </si>
  <si>
    <t xml:space="preserve">11.70
</t>
  </si>
  <si>
    <t xml:space="preserve">11.72
</t>
  </si>
  <si>
    <t xml:space="preserve">11.74
</t>
  </si>
  <si>
    <t xml:space="preserve">11.75
</t>
  </si>
  <si>
    <t xml:space="preserve">11.80
</t>
  </si>
  <si>
    <t xml:space="preserve">11.81
</t>
  </si>
  <si>
    <t xml:space="preserve">11.82
</t>
  </si>
  <si>
    <t xml:space="preserve">11.85
</t>
  </si>
  <si>
    <t xml:space="preserve">11.90
</t>
  </si>
  <si>
    <t xml:space="preserve">11.95
</t>
  </si>
  <si>
    <t xml:space="preserve">12.01
</t>
  </si>
  <si>
    <t xml:space="preserve">12.05
</t>
  </si>
  <si>
    <t xml:space="preserve">12.08
</t>
  </si>
  <si>
    <t xml:space="preserve">12.10
</t>
  </si>
  <si>
    <t xml:space="preserve">12.15
</t>
  </si>
  <si>
    <t xml:space="preserve">12.20
</t>
  </si>
  <si>
    <t xml:space="preserve">12.23
</t>
  </si>
  <si>
    <t xml:space="preserve">12.28
</t>
  </si>
  <si>
    <t xml:space="preserve">12.35
</t>
  </si>
  <si>
    <t xml:space="preserve">12.43
</t>
  </si>
  <si>
    <t xml:space="preserve">12.45
</t>
  </si>
  <si>
    <t xml:space="preserve">12.48
</t>
  </si>
  <si>
    <t xml:space="preserve">12.50
</t>
  </si>
  <si>
    <t xml:space="preserve">12.54
</t>
  </si>
  <si>
    <t xml:space="preserve">12.60
</t>
  </si>
  <si>
    <t xml:space="preserve">12.70
</t>
  </si>
  <si>
    <t xml:space="preserve">12.62
</t>
  </si>
  <si>
    <t xml:space="preserve">12.64
</t>
  </si>
  <si>
    <t xml:space="preserve">12.80
</t>
  </si>
  <si>
    <t xml:space="preserve">12.95
</t>
  </si>
  <si>
    <t xml:space="preserve">13.01
</t>
  </si>
  <si>
    <t xml:space="preserve">13.10
</t>
  </si>
  <si>
    <t xml:space="preserve">13.12
</t>
  </si>
  <si>
    <t xml:space="preserve">13.14
</t>
  </si>
  <si>
    <t xml:space="preserve">13.20
</t>
  </si>
  <si>
    <t xml:space="preserve">13.30
</t>
  </si>
  <si>
    <t xml:space="preserve">13.35
</t>
  </si>
  <si>
    <t xml:space="preserve">13.95
</t>
  </si>
  <si>
    <t xml:space="preserve">14.01
</t>
  </si>
  <si>
    <t xml:space="preserve">14.20
</t>
  </si>
  <si>
    <t xml:space="preserve">14.25
</t>
  </si>
  <si>
    <t xml:space="preserve">14.40
</t>
  </si>
  <si>
    <t xml:space="preserve">14.45
</t>
  </si>
  <si>
    <t xml:space="preserve">14.50
</t>
  </si>
  <si>
    <t xml:space="preserve">14.60
</t>
  </si>
  <si>
    <t xml:space="preserve">14.65
</t>
  </si>
  <si>
    <t xml:space="preserve">14.70
</t>
  </si>
  <si>
    <t xml:space="preserve">14.75
</t>
  </si>
  <si>
    <t xml:space="preserve">14.95
</t>
  </si>
  <si>
    <t xml:space="preserve">15.01
</t>
  </si>
  <si>
    <t xml:space="preserve">15.10
</t>
  </si>
  <si>
    <t xml:space="preserve">15.30
</t>
  </si>
  <si>
    <t xml:space="preserve">15.95
</t>
  </si>
  <si>
    <t xml:space="preserve">15.20
</t>
  </si>
  <si>
    <t xml:space="preserve">16.01
</t>
  </si>
  <si>
    <t xml:space="preserve">16.10
</t>
  </si>
  <si>
    <t xml:space="preserve">16.16
</t>
  </si>
  <si>
    <t xml:space="preserve">16.95
</t>
  </si>
  <si>
    <t xml:space="preserve">17.01
</t>
  </si>
  <si>
    <t xml:space="preserve">17.10
</t>
  </si>
  <si>
    <t xml:space="preserve">17.95
</t>
  </si>
  <si>
    <t xml:space="preserve">18.01
</t>
  </si>
  <si>
    <t xml:space="preserve">18.95
</t>
  </si>
  <si>
    <t xml:space="preserve">19.01
</t>
  </si>
  <si>
    <t xml:space="preserve">19.03
</t>
  </si>
  <si>
    <t xml:space="preserve">19.05
</t>
  </si>
  <si>
    <t xml:space="preserve">19.10
</t>
  </si>
  <si>
    <t xml:space="preserve">19.20
</t>
  </si>
  <si>
    <t xml:space="preserve">19.95
</t>
  </si>
  <si>
    <t xml:space="preserve">20.01
</t>
  </si>
  <si>
    <t xml:space="preserve">20.10
</t>
  </si>
  <si>
    <t xml:space="preserve">20.20
</t>
  </si>
  <si>
    <t xml:space="preserve">20.40
</t>
  </si>
  <si>
    <t xml:space="preserve">20.60
</t>
  </si>
  <si>
    <t xml:space="preserve">20.65
</t>
  </si>
  <si>
    <t xml:space="preserve">20.70
</t>
  </si>
  <si>
    <t xml:space="preserve">20.75
</t>
  </si>
  <si>
    <t xml:space="preserve">20.95
</t>
  </si>
  <si>
    <t xml:space="preserve">21.01
</t>
  </si>
  <si>
    <t xml:space="preserve">21.03
</t>
  </si>
  <si>
    <t xml:space="preserve">21.05
</t>
  </si>
  <si>
    <t xml:space="preserve">21.08
</t>
  </si>
  <si>
    <t xml:space="preserve">21.10
</t>
  </si>
  <si>
    <t xml:space="preserve">21.12
</t>
  </si>
  <si>
    <t xml:space="preserve">21.15
</t>
  </si>
  <si>
    <t xml:space="preserve">21.20
</t>
  </si>
  <si>
    <t xml:space="preserve">Audio
</t>
  </si>
  <si>
    <t xml:space="preserve">21.25
</t>
  </si>
  <si>
    <t xml:space="preserve">21.30
</t>
  </si>
  <si>
    <t xml:space="preserve">21.35
</t>
  </si>
  <si>
    <t xml:space="preserve">21.40
</t>
  </si>
  <si>
    <t xml:space="preserve">21.45
</t>
  </si>
  <si>
    <t xml:space="preserve">21.50
</t>
  </si>
  <si>
    <t xml:space="preserve">21.55
</t>
  </si>
  <si>
    <t xml:space="preserve">21.60
</t>
  </si>
  <si>
    <t xml:space="preserve">21.65
</t>
  </si>
  <si>
    <t xml:space="preserve">21.70
</t>
  </si>
  <si>
    <t xml:space="preserve">21.75
</t>
  </si>
  <si>
    <t xml:space="preserve">21.85
</t>
  </si>
  <si>
    <t xml:space="preserve">21.95
</t>
  </si>
  <si>
    <t xml:space="preserve">22.01
</t>
  </si>
  <si>
    <t xml:space="preserve">22.05
</t>
  </si>
  <si>
    <t xml:space="preserve">22.10
</t>
  </si>
  <si>
    <t xml:space="preserve">22.12
</t>
  </si>
  <si>
    <t xml:space="preserve">22.20
</t>
  </si>
  <si>
    <t xml:space="preserve">22.50
</t>
  </si>
  <si>
    <t xml:space="preserve">22.60
</t>
  </si>
  <si>
    <t xml:space="preserve">22.63
</t>
  </si>
  <si>
    <t xml:space="preserve">22.66
</t>
  </si>
  <si>
    <t xml:space="preserve">22.70
</t>
  </si>
  <si>
    <t xml:space="preserve">22.95
</t>
  </si>
  <si>
    <t xml:space="preserve">23.01
</t>
  </si>
  <si>
    <t xml:space="preserve">23.10
</t>
  </si>
  <si>
    <t xml:space="preserve">23.20
</t>
  </si>
  <si>
    <t xml:space="preserve">23.30
</t>
  </si>
  <si>
    <t xml:space="preserve">23.40
</t>
  </si>
  <si>
    <t xml:space="preserve">23.50
</t>
  </si>
  <si>
    <t xml:space="preserve">23.95
</t>
  </si>
  <si>
    <t xml:space="preserve">24.01
</t>
  </si>
  <si>
    <t xml:space="preserve">24.10
</t>
  </si>
  <si>
    <t xml:space="preserve">24.20
</t>
  </si>
  <si>
    <t xml:space="preserve">24.28
</t>
  </si>
  <si>
    <t xml:space="preserve">24.30
</t>
  </si>
  <si>
    <t xml:space="preserve">24.40
</t>
  </si>
  <si>
    <t xml:space="preserve">24.50
</t>
  </si>
  <si>
    <t xml:space="preserve">24.70
</t>
  </si>
  <si>
    <t xml:space="preserve">24.95
</t>
  </si>
  <si>
    <t xml:space="preserve">25.01
</t>
  </si>
  <si>
    <t xml:space="preserve">25.10
</t>
  </si>
  <si>
    <t xml:space="preserve">25.15
</t>
  </si>
  <si>
    <t xml:space="preserve">25.20
</t>
  </si>
  <si>
    <t xml:space="preserve">25.70
</t>
  </si>
  <si>
    <t xml:space="preserve">25.95
</t>
  </si>
  <si>
    <t xml:space="preserve">26.01
</t>
  </si>
  <si>
    <t xml:space="preserve">26.10
</t>
  </si>
  <si>
    <t xml:space="preserve">26.12
</t>
  </si>
  <si>
    <t xml:space="preserve">26.20
</t>
  </si>
  <si>
    <t xml:space="preserve">26.95
</t>
  </si>
  <si>
    <t xml:space="preserve">27.95
</t>
  </si>
  <si>
    <t xml:space="preserve">28.01
</t>
  </si>
  <si>
    <t xml:space="preserve">28.03
</t>
  </si>
  <si>
    <t xml:space="preserve">28.05
</t>
  </si>
  <si>
    <t xml:space="preserve">28.07
</t>
  </si>
  <si>
    <t xml:space="preserve">28.10
</t>
  </si>
  <si>
    <t xml:space="preserve">28.15
</t>
  </si>
  <si>
    <t xml:space="preserve">28.20
</t>
  </si>
  <si>
    <t xml:space="preserve">28.30
</t>
  </si>
  <si>
    <t xml:space="preserve">28.35
</t>
  </si>
  <si>
    <t xml:space="preserve">28.40
</t>
  </si>
  <si>
    <t xml:space="preserve">28.45
</t>
  </si>
  <si>
    <t xml:space="preserve">28.50
</t>
  </si>
  <si>
    <t xml:space="preserve">28.95
</t>
  </si>
  <si>
    <t xml:space="preserve">29.05
</t>
  </si>
  <si>
    <t xml:space="preserve">29.10
</t>
  </si>
  <si>
    <t xml:space="preserve">29.15
</t>
  </si>
  <si>
    <t xml:space="preserve">29.16
</t>
  </si>
  <si>
    <t xml:space="preserve">29.50
</t>
  </si>
  <si>
    <t xml:space="preserve">29.95
</t>
  </si>
  <si>
    <t xml:space="preserve">30.01
</t>
  </si>
  <si>
    <t xml:space="preserve">30.05
</t>
  </si>
  <si>
    <t xml:space="preserve">30.07
</t>
  </si>
  <si>
    <t xml:space="preserve">30.10
</t>
  </si>
  <si>
    <t xml:space="preserve">30.20
</t>
  </si>
  <si>
    <t xml:space="preserve">30.30
</t>
  </si>
  <si>
    <t xml:space="preserve">30.95
</t>
  </si>
  <si>
    <t xml:space="preserve">31.01
</t>
  </si>
  <si>
    <t xml:space="preserve">31.05
</t>
  </si>
  <si>
    <t xml:space="preserve">31.07
</t>
  </si>
  <si>
    <t xml:space="preserve">31.15
</t>
  </si>
  <si>
    <t xml:space="preserve">31.20
</t>
  </si>
  <si>
    <t xml:space="preserve">31.50
</t>
  </si>
  <si>
    <t xml:space="preserve">31.52
</t>
  </si>
  <si>
    <t xml:space="preserve">31.60
</t>
  </si>
  <si>
    <t xml:space="preserve">31.95
</t>
  </si>
  <si>
    <t xml:space="preserve">32.01
</t>
  </si>
  <si>
    <t xml:space="preserve">32.10
</t>
  </si>
  <si>
    <t xml:space="preserve">32.18
</t>
  </si>
  <si>
    <t xml:space="preserve">32.20
</t>
  </si>
  <si>
    <t xml:space="preserve">32.25
</t>
  </si>
  <si>
    <t xml:space="preserve">32.40
</t>
  </si>
  <si>
    <t xml:space="preserve">32.45
</t>
  </si>
  <si>
    <t xml:space="preserve">32.60
</t>
  </si>
  <si>
    <t xml:space="preserve">33.01
</t>
  </si>
  <si>
    <t xml:space="preserve">33.10
</t>
  </si>
  <si>
    <t xml:space="preserve">33.20
</t>
  </si>
  <si>
    <t xml:space="preserve">33.30
</t>
  </si>
  <si>
    <t xml:space="preserve">33.35
</t>
  </si>
  <si>
    <t xml:space="preserve">33.40
</t>
  </si>
  <si>
    <t xml:space="preserve">33.50
</t>
  </si>
  <si>
    <t xml:space="preserve">33.95
</t>
  </si>
  <si>
    <t xml:space="preserve">34.01
</t>
  </si>
  <si>
    <t xml:space="preserve">34.05
</t>
  </si>
  <si>
    <t xml:space="preserve">34.10
</t>
  </si>
  <si>
    <t xml:space="preserve">34.12
</t>
  </si>
  <si>
    <t xml:space="preserve">34.15
</t>
  </si>
  <si>
    <t xml:space="preserve">34.20
</t>
  </si>
  <si>
    <t xml:space="preserve">34.30
</t>
  </si>
  <si>
    <t xml:space="preserve">34.32
</t>
  </si>
  <si>
    <t xml:space="preserve">34.35
</t>
  </si>
  <si>
    <t xml:space="preserve">34.40
</t>
  </si>
  <si>
    <t xml:space="preserve">Taxis
</t>
  </si>
  <si>
    <t xml:space="preserve">34.45
</t>
  </si>
  <si>
    <t xml:space="preserve">34.47
</t>
  </si>
  <si>
    <t xml:space="preserve">34.50
</t>
  </si>
  <si>
    <t xml:space="preserve">34.55
</t>
  </si>
  <si>
    <t xml:space="preserve">34.95
</t>
  </si>
  <si>
    <t xml:space="preserve">35.10
</t>
  </si>
  <si>
    <t xml:space="preserve">35.15
</t>
  </si>
  <si>
    <t xml:space="preserve">35.20
</t>
  </si>
  <si>
    <t xml:space="preserve">35.25
</t>
  </si>
  <si>
    <t xml:space="preserve">35.45
</t>
  </si>
  <si>
    <t xml:space="preserve">35.95
</t>
  </si>
  <si>
    <t xml:space="preserve">36.10
</t>
  </si>
  <si>
    <t xml:space="preserve">36.12
</t>
  </si>
  <si>
    <t xml:space="preserve">36.15
</t>
  </si>
  <si>
    <t xml:space="preserve">36.20
</t>
  </si>
  <si>
    <t xml:space="preserve">36.22
</t>
  </si>
  <si>
    <t xml:space="preserve">36.95
</t>
  </si>
  <si>
    <t xml:space="preserve">37.10
</t>
  </si>
  <si>
    <t xml:space="preserve">37.30
</t>
  </si>
  <si>
    <t xml:space="preserve">37.40
</t>
  </si>
  <si>
    <t xml:space="preserve">37.48
</t>
  </si>
  <si>
    <t xml:space="preserve">37.95
</t>
  </si>
  <si>
    <t xml:space="preserve">38.10
</t>
  </si>
  <si>
    <t xml:space="preserve">38.30
</t>
  </si>
  <si>
    <t xml:space="preserve">38.45
</t>
  </si>
  <si>
    <t xml:space="preserve">38.48
</t>
  </si>
  <si>
    <t xml:space="preserve">38.50
</t>
  </si>
  <si>
    <t xml:space="preserve">38.55
</t>
  </si>
  <si>
    <t xml:space="preserve">38.57
</t>
  </si>
  <si>
    <t xml:space="preserve">38.59
</t>
  </si>
  <si>
    <t xml:space="preserve">38.95
</t>
  </si>
  <si>
    <t xml:space="preserve">39.10
</t>
  </si>
  <si>
    <t xml:space="preserve">39.30
</t>
  </si>
  <si>
    <t xml:space="preserve">39.40
</t>
  </si>
  <si>
    <t xml:space="preserve">39.45
</t>
  </si>
  <si>
    <t xml:space="preserve">39.95
</t>
  </si>
  <si>
    <t xml:space="preserve">40.10
</t>
  </si>
  <si>
    <t xml:space="preserve">40.30
</t>
  </si>
  <si>
    <t xml:space="preserve">40.40
</t>
  </si>
  <si>
    <t xml:space="preserve">40.45
</t>
  </si>
  <si>
    <t xml:space="preserve">Transport
</t>
  </si>
  <si>
    <t xml:space="preserve">40.47
</t>
  </si>
  <si>
    <t xml:space="preserve">40.55
</t>
  </si>
  <si>
    <t xml:space="preserve">40.95
</t>
  </si>
  <si>
    <t xml:space="preserve">41.10
</t>
  </si>
  <si>
    <t xml:space="preserve">41.30
</t>
  </si>
  <si>
    <t xml:space="preserve">41.40
</t>
  </si>
  <si>
    <t xml:space="preserve">41.43
</t>
  </si>
  <si>
    <t xml:space="preserve">41.48
</t>
  </si>
  <si>
    <t xml:space="preserve">41.95
</t>
  </si>
  <si>
    <t xml:space="preserve">42.10
</t>
  </si>
  <si>
    <t xml:space="preserve">42.12
</t>
  </si>
  <si>
    <t xml:space="preserve">42.20
</t>
  </si>
  <si>
    <t xml:space="preserve">42.22
</t>
  </si>
  <si>
    <t xml:space="preserve">42.26
</t>
  </si>
  <si>
    <t xml:space="preserve">42.40
</t>
  </si>
  <si>
    <t xml:space="preserve">42.43
</t>
  </si>
  <si>
    <t xml:space="preserve">42.95
</t>
  </si>
  <si>
    <t xml:space="preserve">43.01
</t>
  </si>
  <si>
    <t xml:space="preserve">Studio
</t>
  </si>
  <si>
    <t xml:space="preserve">43.05
</t>
  </si>
  <si>
    <t xml:space="preserve">43.10
</t>
  </si>
  <si>
    <t xml:space="preserve">43.15
</t>
  </si>
  <si>
    <t xml:space="preserve">43.20
</t>
  </si>
  <si>
    <t xml:space="preserve">43.25
</t>
  </si>
  <si>
    <t xml:space="preserve">43.30
</t>
  </si>
  <si>
    <t xml:space="preserve">43.33
</t>
  </si>
  <si>
    <t xml:space="preserve">43.40
</t>
  </si>
  <si>
    <t xml:space="preserve">43.42
</t>
  </si>
  <si>
    <t xml:space="preserve">43.44
</t>
  </si>
  <si>
    <t xml:space="preserve">43.46
</t>
  </si>
  <si>
    <t xml:space="preserve">43.50
</t>
  </si>
  <si>
    <t xml:space="preserve">43.60
</t>
  </si>
  <si>
    <t xml:space="preserve">43.95
</t>
  </si>
  <si>
    <t xml:space="preserve">44.05
</t>
  </si>
  <si>
    <t xml:space="preserve">44.10
</t>
  </si>
  <si>
    <t xml:space="preserve">44.15
</t>
  </si>
  <si>
    <t xml:space="preserve">44.20
</t>
  </si>
  <si>
    <t xml:space="preserve">44.25
</t>
  </si>
  <si>
    <t xml:space="preserve">44.30
</t>
  </si>
  <si>
    <t xml:space="preserve">44.35
</t>
  </si>
  <si>
    <t xml:space="preserve">44.95
</t>
  </si>
  <si>
    <t xml:space="preserve">45.10
</t>
  </si>
  <si>
    <t xml:space="preserve">45.12
</t>
  </si>
  <si>
    <t xml:space="preserve">45.15
</t>
  </si>
  <si>
    <t xml:space="preserve">45.25
</t>
  </si>
  <si>
    <t xml:space="preserve">45.30
</t>
  </si>
  <si>
    <t xml:space="preserve">45.35
</t>
  </si>
  <si>
    <t xml:space="preserve">Steadicam - Panaglide
</t>
  </si>
  <si>
    <t xml:space="preserve">45.43
</t>
  </si>
  <si>
    <t xml:space="preserve">45.95
</t>
  </si>
  <si>
    <t xml:space="preserve">46.10
</t>
  </si>
  <si>
    <t xml:space="preserve">46.12
</t>
  </si>
  <si>
    <t xml:space="preserve">46.15
</t>
  </si>
  <si>
    <t xml:space="preserve">46.26
</t>
  </si>
  <si>
    <t xml:space="preserve">46.30
</t>
  </si>
  <si>
    <t xml:space="preserve">46.95
</t>
  </si>
  <si>
    <t xml:space="preserve">47.10
</t>
  </si>
  <si>
    <t xml:space="preserve">47.12
</t>
  </si>
  <si>
    <t xml:space="preserve">47.15
</t>
  </si>
  <si>
    <t xml:space="preserve">47.20
</t>
  </si>
  <si>
    <t xml:space="preserve">47.25
</t>
  </si>
  <si>
    <t xml:space="preserve">47.30
</t>
  </si>
  <si>
    <t xml:space="preserve">47.95
</t>
  </si>
  <si>
    <t xml:space="preserve">48.10
</t>
  </si>
  <si>
    <t xml:space="preserve">48.12
</t>
  </si>
  <si>
    <t xml:space="preserve">48.16
</t>
  </si>
  <si>
    <t xml:space="preserve">48.28
</t>
  </si>
  <si>
    <t xml:space="preserve">48.30
</t>
  </si>
  <si>
    <t xml:space="preserve">48.95
</t>
  </si>
  <si>
    <t xml:space="preserve">49.15
</t>
  </si>
  <si>
    <t xml:space="preserve">49.20
</t>
  </si>
  <si>
    <t xml:space="preserve">49.25
</t>
  </si>
  <si>
    <t xml:space="preserve">49.30
</t>
  </si>
  <si>
    <t xml:space="preserve">49.40
</t>
  </si>
  <si>
    <t xml:space="preserve">49.42
</t>
  </si>
  <si>
    <t xml:space="preserve">49.44
</t>
  </si>
  <si>
    <t xml:space="preserve">49.95
</t>
  </si>
  <si>
    <t xml:space="preserve">50.20
</t>
  </si>
  <si>
    <t xml:space="preserve">50.50
</t>
  </si>
  <si>
    <t xml:space="preserve">50.95
</t>
  </si>
  <si>
    <t xml:space="preserve">51.01
</t>
  </si>
  <si>
    <t xml:space="preserve">51.10
</t>
  </si>
  <si>
    <t xml:space="preserve">51.15
</t>
  </si>
  <si>
    <t xml:space="preserve">51.17
</t>
  </si>
  <si>
    <t xml:space="preserve">51.20
</t>
  </si>
  <si>
    <t xml:space="preserve">51.24
</t>
  </si>
  <si>
    <t xml:space="preserve">51.26
</t>
  </si>
  <si>
    <t xml:space="preserve">51.30
</t>
  </si>
  <si>
    <t xml:space="preserve">51.40
</t>
  </si>
  <si>
    <t xml:space="preserve">51.50
</t>
  </si>
  <si>
    <t xml:space="preserve">51.60
</t>
  </si>
  <si>
    <t xml:space="preserve">51.95
</t>
  </si>
  <si>
    <t xml:space="preserve">60.10
</t>
  </si>
  <si>
    <t xml:space="preserve">60.01
</t>
  </si>
  <si>
    <t xml:space="preserve">60.12
</t>
  </si>
  <si>
    <t xml:space="preserve">60.18
</t>
  </si>
  <si>
    <t xml:space="preserve">60.20
</t>
  </si>
  <si>
    <t xml:space="preserve">60.24
</t>
  </si>
  <si>
    <t xml:space="preserve">60.30
</t>
  </si>
  <si>
    <t xml:space="preserve">60.35
</t>
  </si>
  <si>
    <t xml:space="preserve">60.40
</t>
  </si>
  <si>
    <t xml:space="preserve">60.42
</t>
  </si>
  <si>
    <t xml:space="preserve">60.60
</t>
  </si>
  <si>
    <t xml:space="preserve">60.65
</t>
  </si>
  <si>
    <t xml:space="preserve">60.70
</t>
  </si>
  <si>
    <t xml:space="preserve">60.95
</t>
  </si>
  <si>
    <t xml:space="preserve">61.01
</t>
  </si>
  <si>
    <t xml:space="preserve">61.10
</t>
  </si>
  <si>
    <t xml:space="preserve">61.30
</t>
  </si>
  <si>
    <t xml:space="preserve">61.35
</t>
  </si>
  <si>
    <t xml:space="preserve">61.40
</t>
  </si>
  <si>
    <t xml:space="preserve">61.50
</t>
  </si>
  <si>
    <t xml:space="preserve">61.95
</t>
  </si>
  <si>
    <t xml:space="preserve">62.25
</t>
  </si>
  <si>
    <t xml:space="preserve">62.30
</t>
  </si>
  <si>
    <t xml:space="preserve">62.40
</t>
  </si>
  <si>
    <t xml:space="preserve">62.45
</t>
  </si>
  <si>
    <t xml:space="preserve">62.50
</t>
  </si>
  <si>
    <t xml:space="preserve">62.60
</t>
  </si>
  <si>
    <t xml:space="preserve">62.68
</t>
  </si>
  <si>
    <t xml:space="preserve">62.95
</t>
  </si>
  <si>
    <t xml:space="preserve">63.40
</t>
  </si>
  <si>
    <t xml:space="preserve">63.95
</t>
  </si>
  <si>
    <t xml:space="preserve">64.01
</t>
  </si>
  <si>
    <t xml:space="preserve">64.05
</t>
  </si>
  <si>
    <t xml:space="preserve">64.10
</t>
  </si>
  <si>
    <t xml:space="preserve">64.15
</t>
  </si>
  <si>
    <t xml:space="preserve">64.20
</t>
  </si>
  <si>
    <t xml:space="preserve">64.25
</t>
  </si>
  <si>
    <t xml:space="preserve">64.30
</t>
  </si>
  <si>
    <t xml:space="preserve">64.35
</t>
  </si>
  <si>
    <t xml:space="preserve">64.40
</t>
  </si>
  <si>
    <t xml:space="preserve">64.45
</t>
  </si>
  <si>
    <t xml:space="preserve">64.50
</t>
  </si>
  <si>
    <t xml:space="preserve">64.55
</t>
  </si>
  <si>
    <t xml:space="preserve">64.60
</t>
  </si>
  <si>
    <t xml:space="preserve">64.70
</t>
  </si>
  <si>
    <t xml:space="preserve">64.80
</t>
  </si>
  <si>
    <t xml:space="preserve">64.95
</t>
  </si>
  <si>
    <t xml:space="preserve">65.01
</t>
  </si>
  <si>
    <t xml:space="preserve">65.04
</t>
  </si>
  <si>
    <t xml:space="preserve">65.08
</t>
  </si>
  <si>
    <t xml:space="preserve">65.10
</t>
  </si>
  <si>
    <t xml:space="preserve">65.20
</t>
  </si>
  <si>
    <t xml:space="preserve">65.22
</t>
  </si>
  <si>
    <t xml:space="preserve">65.25
</t>
  </si>
  <si>
    <t xml:space="preserve">65.35
</t>
  </si>
  <si>
    <t xml:space="preserve">65.37
</t>
  </si>
  <si>
    <t xml:space="preserve">65.40
</t>
  </si>
  <si>
    <t xml:space="preserve">65.50
</t>
  </si>
  <si>
    <t xml:space="preserve">65.52
</t>
  </si>
  <si>
    <t xml:space="preserve">65.95
</t>
  </si>
  <si>
    <t xml:space="preserve">66.10
</t>
  </si>
  <si>
    <t xml:space="preserve">66.15
</t>
  </si>
  <si>
    <t xml:space="preserve">66.20
</t>
  </si>
  <si>
    <t xml:space="preserve">66.25
</t>
  </si>
  <si>
    <t xml:space="preserve">66.40
</t>
  </si>
  <si>
    <t xml:space="preserve">66.50
</t>
  </si>
  <si>
    <t xml:space="preserve">66.55
</t>
  </si>
  <si>
    <t xml:space="preserve">66.60
</t>
  </si>
  <si>
    <t xml:space="preserve">Mix
</t>
  </si>
  <si>
    <t xml:space="preserve">66.65
</t>
  </si>
  <si>
    <t xml:space="preserve">66.95
</t>
  </si>
  <si>
    <t xml:space="preserve">67.20
</t>
  </si>
  <si>
    <t xml:space="preserve">67.95
</t>
  </si>
  <si>
    <t xml:space="preserve">68.01
</t>
  </si>
  <si>
    <t xml:space="preserve">68.10
</t>
  </si>
  <si>
    <t xml:space="preserve">68.05
</t>
  </si>
  <si>
    <t xml:space="preserve">68.08
</t>
  </si>
  <si>
    <t xml:space="preserve">68.20
</t>
  </si>
  <si>
    <t xml:space="preserve">68.25
</t>
  </si>
  <si>
    <t xml:space="preserve">68.35
</t>
  </si>
  <si>
    <t xml:space="preserve">68.50
</t>
  </si>
  <si>
    <t xml:space="preserve">68.95
</t>
  </si>
  <si>
    <t xml:space="preserve">68.90
</t>
  </si>
  <si>
    <t xml:space="preserve">70.01
</t>
  </si>
  <si>
    <t xml:space="preserve">70.05
</t>
  </si>
  <si>
    <t xml:space="preserve">70.20
</t>
  </si>
  <si>
    <t xml:space="preserve">70.25
</t>
  </si>
  <si>
    <t xml:space="preserve">70.45
</t>
  </si>
  <si>
    <t xml:space="preserve">70.50
</t>
  </si>
  <si>
    <t xml:space="preserve">70.95
</t>
  </si>
  <si>
    <t xml:space="preserve">71.05
</t>
  </si>
  <si>
    <t xml:space="preserve">71.10
</t>
  </si>
  <si>
    <t xml:space="preserve">71.20
</t>
  </si>
  <si>
    <t xml:space="preserve">71.25
</t>
  </si>
  <si>
    <t xml:space="preserve">71.30
</t>
  </si>
  <si>
    <t xml:space="preserve">71.95
</t>
  </si>
  <si>
    <t xml:space="preserve">72.01
</t>
  </si>
  <si>
    <t xml:space="preserve">72.10
</t>
  </si>
  <si>
    <t xml:space="preserve">72.20
</t>
  </si>
  <si>
    <t xml:space="preserve">72.30
</t>
  </si>
  <si>
    <t xml:space="preserve">72.95
</t>
  </si>
  <si>
    <t xml:space="preserve">81.01
</t>
  </si>
  <si>
    <t>DGC</t>
  </si>
  <si>
    <t>ACFC</t>
  </si>
  <si>
    <t>IATSE</t>
  </si>
  <si>
    <t>NABET</t>
  </si>
  <si>
    <t>Audio</t>
  </si>
  <si>
    <t>Polaroid</t>
  </si>
  <si>
    <t>Studio</t>
  </si>
  <si>
    <t>Original</t>
  </si>
  <si>
    <t>Mix</t>
  </si>
  <si>
    <t>Session</t>
  </si>
  <si>
    <t xml:space="preserve">04.07
</t>
  </si>
  <si>
    <t xml:space="preserve">05.92
</t>
  </si>
  <si>
    <t xml:space="preserve">62.66
</t>
  </si>
  <si>
    <t xml:space="preserve">62.65
</t>
  </si>
  <si>
    <t xml:space="preserve">64.65
</t>
  </si>
  <si>
    <t xml:space="preserve">12.40
</t>
  </si>
  <si>
    <t xml:space="preserve">12.16
</t>
  </si>
  <si>
    <t xml:space="preserve">12.52
</t>
  </si>
  <si>
    <t xml:space="preserve">15.16
</t>
  </si>
  <si>
    <t xml:space="preserve">15.15
</t>
  </si>
  <si>
    <t xml:space="preserve">20.80
</t>
  </si>
  <si>
    <t xml:space="preserve">70.90
</t>
  </si>
  <si>
    <t xml:space="preserve">45.85
</t>
  </si>
  <si>
    <t xml:space="preserve">46.85
</t>
  </si>
  <si>
    <t xml:space="preserve">47.85
</t>
  </si>
  <si>
    <t xml:space="preserve">68.92
</t>
  </si>
  <si>
    <t xml:space="preserve">60.41
</t>
  </si>
  <si>
    <t xml:space="preserve">62.62
</t>
  </si>
  <si>
    <t xml:space="preserve">22.11
</t>
  </si>
  <si>
    <t xml:space="preserve">51.62
</t>
  </si>
  <si>
    <t xml:space="preserve">62.21
</t>
  </si>
  <si>
    <t xml:space="preserve">62.55
</t>
  </si>
  <si>
    <t xml:space="preserve">64.52
</t>
  </si>
  <si>
    <t xml:space="preserve">66.30
</t>
  </si>
  <si>
    <t xml:space="preserve">68.52
</t>
  </si>
  <si>
    <t xml:space="preserve">62.32
</t>
  </si>
  <si>
    <t xml:space="preserve">Dirt-Fix
</t>
  </si>
  <si>
    <t xml:space="preserve">62.57
</t>
  </si>
  <si>
    <t xml:space="preserve">10.21
</t>
  </si>
  <si>
    <t xml:space="preserve">19.30
</t>
  </si>
  <si>
    <t xml:space="preserve">10.20
</t>
  </si>
  <si>
    <t xml:space="preserve">10.92
</t>
  </si>
  <si>
    <t xml:space="preserve">60.90
</t>
  </si>
  <si>
    <t xml:space="preserve">66.90
</t>
  </si>
  <si>
    <t xml:space="preserve">72.50
</t>
  </si>
  <si>
    <t>Budget</t>
  </si>
  <si>
    <t>Signature</t>
  </si>
  <si>
    <t>Date</t>
  </si>
  <si>
    <t>Page</t>
  </si>
  <si>
    <t>Total</t>
  </si>
  <si>
    <t>GRAND TOTAL</t>
  </si>
  <si>
    <t>Description</t>
  </si>
  <si>
    <t>---</t>
  </si>
  <si>
    <t>min</t>
  </si>
  <si>
    <t>%</t>
  </si>
  <si>
    <t>Préliminaire ou final :</t>
  </si>
  <si>
    <t>Taux de change (si app.) :</t>
  </si>
  <si>
    <t>Titre :</t>
  </si>
  <si>
    <t>Titre de la série :</t>
  </si>
  <si>
    <t>Adresse :</t>
  </si>
  <si>
    <t>Courriel :</t>
  </si>
  <si>
    <t>Téléphone:</t>
  </si>
  <si>
    <t>Producteur(s) exécutif(s) :</t>
  </si>
  <si>
    <t>Média/Format :</t>
  </si>
  <si>
    <t>Producteur(s) :</t>
  </si>
  <si>
    <t>Réalisateur(s):</t>
  </si>
  <si>
    <t>Scénariste(s) :</t>
  </si>
  <si>
    <t>Durée :</t>
  </si>
  <si>
    <t>Syndicat(s):</t>
  </si>
  <si>
    <t>Directeur de production :</t>
  </si>
  <si>
    <t>Comptable de production :</t>
  </si>
  <si>
    <t>Emplacement/Studio :</t>
  </si>
  <si>
    <t>Période postprod. :</t>
  </si>
  <si>
    <t>Période préprod. :</t>
  </si>
  <si>
    <t>Période tournage :</t>
  </si>
  <si>
    <t>Livraison :</t>
  </si>
  <si>
    <t>Budget préparé par :</t>
  </si>
  <si>
    <t>Budget préparé en date du :</t>
  </si>
  <si>
    <t xml:space="preserve">Num. de version : </t>
  </si>
  <si>
    <t>approuvé par :</t>
  </si>
  <si>
    <t>Nom</t>
  </si>
  <si>
    <t>Compte</t>
  </si>
  <si>
    <t>Catégorie</t>
  </si>
  <si>
    <t>Droits d'auteur/acquisitions</t>
  </si>
  <si>
    <t>Scénario</t>
  </si>
  <si>
    <t>Frais de développement</t>
  </si>
  <si>
    <t>Comédiens</t>
  </si>
  <si>
    <t>Figuration</t>
  </si>
  <si>
    <t>Équipe de production</t>
  </si>
  <si>
    <t>Équipe conception artistique</t>
  </si>
  <si>
    <t>Équipe construction</t>
  </si>
  <si>
    <t>Équipe décors</t>
  </si>
  <si>
    <t>Équipe accessoires</t>
  </si>
  <si>
    <t>Équipe effets spéciaux</t>
  </si>
  <si>
    <t>Équipe responsable des animaux</t>
  </si>
  <si>
    <t>Équipe costumes</t>
  </si>
  <si>
    <t>Équipe maquillage/coiffure</t>
  </si>
  <si>
    <t>Équipe technique vidéo</t>
  </si>
  <si>
    <t>Équipe caméra</t>
  </si>
  <si>
    <t>Équipe électrique</t>
  </si>
  <si>
    <t>Équipe son</t>
  </si>
  <si>
    <t>Équipe transport</t>
  </si>
  <si>
    <t>Frais de bureau de production</t>
  </si>
  <si>
    <t>Frais de studio</t>
  </si>
  <si>
    <t>Frais lieux de tournage</t>
  </si>
  <si>
    <t>Frais de régie</t>
  </si>
  <si>
    <t>Voyages/séjour</t>
  </si>
  <si>
    <t>Transport</t>
  </si>
  <si>
    <t>Matériel de construction</t>
  </si>
  <si>
    <t>Matériel d'artiste</t>
  </si>
  <si>
    <t>Décors</t>
  </si>
  <si>
    <t>Accessoires</t>
  </si>
  <si>
    <t>Effets spéciaux</t>
  </si>
  <si>
    <t>Animaux</t>
  </si>
  <si>
    <t>Costumes</t>
  </si>
  <si>
    <t>Maquillage/coiffure</t>
  </si>
  <si>
    <t>Studio vidéo</t>
  </si>
  <si>
    <t>Unité mobile vidéo</t>
  </si>
  <si>
    <t>Équipement caméra</t>
  </si>
  <si>
    <t>Équipement électrique</t>
  </si>
  <si>
    <t>Équipement machinistes</t>
  </si>
  <si>
    <t>Équipement son</t>
  </si>
  <si>
    <t>Deuxième équipe</t>
  </si>
  <si>
    <t>Rubans magnétoscopiques</t>
  </si>
  <si>
    <t>Laboratoire de production</t>
  </si>
  <si>
    <t>TOTAL « A » - AU-DESSUS DE LA LIGNE</t>
  </si>
  <si>
    <t>« B » - PRODUCTION</t>
  </si>
  <si>
    <t>« C » - POST PRODUCTION</t>
  </si>
  <si>
    <t>TOTAL PRODUCTION « B »</t>
  </si>
  <si>
    <t>Équipe montage</t>
  </si>
  <si>
    <t>Équipement de montage</t>
  </si>
  <si>
    <t>Musique</t>
  </si>
  <si>
    <t>Titres/optiques/archives/effets visuels</t>
  </si>
  <si>
    <t>Version</t>
  </si>
  <si>
    <t>Amortissement (série)</t>
  </si>
  <si>
    <t>TOTAL POSTPRODUCTION « C »</t>
  </si>
  <si>
    <t>TOTAL « B » + « C »
(PRODUCTION ET POSTPRODUCTION)</t>
  </si>
  <si>
    <t>Frais généraux/divers</t>
  </si>
  <si>
    <t>Coûts indirects</t>
  </si>
  <si>
    <t>TOTAL « A » + « B » + « C » + « D »</t>
  </si>
  <si>
    <t>Imprévus</t>
  </si>
  <si>
    <t>Garantie de bonne fin</t>
  </si>
  <si>
    <t>Notes :</t>
  </si>
  <si>
    <t>mois</t>
  </si>
  <si>
    <t>semaine</t>
  </si>
  <si>
    <t>jour</t>
  </si>
  <si>
    <t>fixe</t>
  </si>
  <si>
    <t>permis</t>
  </si>
  <si>
    <t>heure</t>
  </si>
  <si>
    <t>pied</t>
  </si>
  <si>
    <t>Série :</t>
  </si>
  <si>
    <t>Date de budget :</t>
  </si>
  <si>
    <t>DROITS D'AUTEUR/ACQUISITIONS</t>
  </si>
  <si>
    <t xml:space="preserve">Droits d'auteur/acquisitions
 </t>
  </si>
  <si>
    <t>TOTAL DROITS D'AUTEUR/ACQUISITIONS</t>
  </si>
  <si>
    <t>SCÉNARIO</t>
  </si>
  <si>
    <t xml:space="preserve">Scénariste(s)
</t>
  </si>
  <si>
    <t>No</t>
  </si>
  <si>
    <t>No unité</t>
  </si>
  <si>
    <t>Unité</t>
  </si>
  <si>
    <t>Taux</t>
  </si>
  <si>
    <t xml:space="preserve">Découpage
</t>
  </si>
  <si>
    <t xml:space="preserve">Recherche
</t>
  </si>
  <si>
    <t xml:space="preserve">Recherche/acquisitions de droits
</t>
  </si>
  <si>
    <t xml:space="preserve">Secrétariat
</t>
  </si>
  <si>
    <t xml:space="preserve">Impression
</t>
  </si>
  <si>
    <t xml:space="preserve">Voyage
</t>
  </si>
  <si>
    <t xml:space="preserve">Séjour
</t>
  </si>
  <si>
    <t>TOTAL SCÉNARIO</t>
  </si>
  <si>
    <t>FRAIS DE DÉVELOPPEMENT</t>
  </si>
  <si>
    <t xml:space="preserve">Dépouillement préliminaire/budget
</t>
  </si>
  <si>
    <t xml:space="preserve">Frais de bureau    
</t>
  </si>
  <si>
    <t xml:space="preserve">Repérage préliminaire
</t>
  </si>
  <si>
    <t xml:space="preserve">Voyage
 </t>
  </si>
  <si>
    <t>TOTAL FRAIS DE DÉVELOPPEMENT</t>
  </si>
  <si>
    <t xml:space="preserve">Producteur(s) exécutif(s)
</t>
  </si>
  <si>
    <t xml:space="preserve">Producteur(s)
</t>
  </si>
  <si>
    <t xml:space="preserve">Producteur(s) délégué(s)
</t>
  </si>
  <si>
    <t xml:space="preserve">Producteur(s) associé(s)
</t>
  </si>
  <si>
    <t xml:space="preserve">Assistant du producteur
</t>
  </si>
  <si>
    <t xml:space="preserve">Relations publiques
</t>
  </si>
  <si>
    <t xml:space="preserve">Superviseur des dialogues
</t>
  </si>
  <si>
    <t xml:space="preserve">Assistant-réalisateur
</t>
  </si>
  <si>
    <t xml:space="preserve">Permis
</t>
  </si>
  <si>
    <t>VEDETTES</t>
  </si>
  <si>
    <t xml:space="preserve">Droits (_______%)
</t>
  </si>
  <si>
    <t xml:space="preserve">Dépenses afférentes
</t>
  </si>
  <si>
    <t>COMÉDIENS</t>
  </si>
  <si>
    <t xml:space="preserve">Premiers rôles
</t>
  </si>
  <si>
    <t xml:space="preserve">Deuxièmes rôles
</t>
  </si>
  <si>
    <t xml:space="preserve">Réchauffements
</t>
  </si>
  <si>
    <t xml:space="preserve">Coordonnateur(s) des cascades
</t>
  </si>
  <si>
    <t xml:space="preserve">Chorégraphe
</t>
  </si>
  <si>
    <t xml:space="preserve">Mise à niveau
</t>
  </si>
  <si>
    <t xml:space="preserve">Responsable de la distribution
</t>
  </si>
  <si>
    <t xml:space="preserve">Frais de distribution
</t>
  </si>
  <si>
    <t xml:space="preserve">Salles de répétition
</t>
  </si>
  <si>
    <t xml:space="preserve">Frais de vidéo/ test de casting
</t>
  </si>
  <si>
    <t>TOTAL COMÉDIENS</t>
  </si>
  <si>
    <t>FIGURATION</t>
  </si>
  <si>
    <t>Figurants spéciaux (détails)
- UDA
- Non-UDA</t>
  </si>
  <si>
    <t>Figurants généraux  (détails)
- UDA
- Non-UDA</t>
  </si>
  <si>
    <t xml:space="preserve">Doublures
</t>
  </si>
  <si>
    <t xml:space="preserve">Tuteur(s)
</t>
  </si>
  <si>
    <t xml:space="preserve">Responsable des enfants
</t>
  </si>
  <si>
    <t xml:space="preserve">Chaperons
</t>
  </si>
  <si>
    <t xml:space="preserve">Frais d'administration de la négociation collective
</t>
  </si>
  <si>
    <t>TOTAL FIGURATION</t>
  </si>
  <si>
    <t>ÉQUIPE DE PRODUCTION</t>
  </si>
  <si>
    <t xml:space="preserve">Superviseur de la production
</t>
  </si>
  <si>
    <t xml:space="preserve">Directeur de production
</t>
  </si>
  <si>
    <t xml:space="preserve">Régisseur de plateau  et ext.
</t>
  </si>
  <si>
    <t xml:space="preserve">Régisseur extérieur
</t>
  </si>
  <si>
    <t xml:space="preserve">Assistant régisseur extérieur
</t>
  </si>
  <si>
    <t xml:space="preserve">Assistant(s) de production
</t>
  </si>
  <si>
    <t xml:space="preserve">Secrétaire de production
</t>
  </si>
  <si>
    <t xml:space="preserve">Assistant(s) bureau de production
</t>
  </si>
  <si>
    <t xml:space="preserve">Conseiller technique
</t>
  </si>
  <si>
    <t xml:space="preserve">Interprète
</t>
  </si>
  <si>
    <t>TOTAL ÉQUIPE DE PRODUCTION</t>
  </si>
  <si>
    <t>ÉQUIPE CONCEPTION ARTISTIQUE</t>
  </si>
  <si>
    <t>TOTAL ÉQUIPE CONCEPTION ARTISTIQUE</t>
  </si>
  <si>
    <t>ÉQUIPE CONSTRUCTION</t>
  </si>
  <si>
    <t>TOTAL ÉQUIPE CONSTRUCTION</t>
  </si>
  <si>
    <t xml:space="preserve">Ouvrier(s)
</t>
  </si>
  <si>
    <t>ÉQUIPE DÉCORS</t>
  </si>
  <si>
    <t>TOTAL ÉQUIPE DÉCORS</t>
  </si>
  <si>
    <t xml:space="preserve">Décorateur
</t>
  </si>
  <si>
    <t xml:space="preserve">Assistant(s) décorateur(s)
</t>
  </si>
  <si>
    <t xml:space="preserve">Décorateur(s) sur place
</t>
  </si>
  <si>
    <t xml:space="preserve">Acheteur(s) décor
</t>
  </si>
  <si>
    <t xml:space="preserve">Équipe installation et démontage
</t>
  </si>
  <si>
    <t>ÉQUIPE ACCESSOIRES</t>
  </si>
  <si>
    <t>TOTAL ÉQUIPE ACCESSOIRES</t>
  </si>
  <si>
    <t xml:space="preserve">Accessoiriste de plateau
</t>
  </si>
  <si>
    <t xml:space="preserve">Ass-accessoiriste de plateau
</t>
  </si>
  <si>
    <t xml:space="preserve">Accessoiriste extérieur
</t>
  </si>
  <si>
    <t xml:space="preserve">Acheteur(s) accessoires
</t>
  </si>
  <si>
    <t>ÉQUIPE EFFETS SPÉCIAUX</t>
  </si>
  <si>
    <t xml:space="preserve">Superviseur des effets spéciaux
</t>
  </si>
  <si>
    <t xml:space="preserve">Assistant(s) aux effets spéciaux
</t>
  </si>
  <si>
    <t>TOTAL ÉQUIPE EFFETS SPÉCIAUX</t>
  </si>
  <si>
    <t>ÉQUIPE RESPONSABLE DES ANIMAUX</t>
  </si>
  <si>
    <t>TOTAL ÉQUIPE RESPONSABLE DES ANIMAUX</t>
  </si>
  <si>
    <t xml:space="preserve">Responsable des animaux
</t>
  </si>
  <si>
    <t>ÉQUIPE COSTUMES</t>
  </si>
  <si>
    <t>TOTAL ÉQUIPE COSTUMES</t>
  </si>
  <si>
    <t xml:space="preserve">Créateur de costumes
</t>
  </si>
  <si>
    <t xml:space="preserve">Assistant créateur de costumes
</t>
  </si>
  <si>
    <t xml:space="preserve">Couturière
</t>
  </si>
  <si>
    <t xml:space="preserve">Habilleur
</t>
  </si>
  <si>
    <t>ÉQUIPE MAQUILLAGE/COIFFURE</t>
  </si>
  <si>
    <t>TOTAL ÉQUIPE MAQUILLAGE/COIFFURE</t>
  </si>
  <si>
    <t xml:space="preserve">Assistant maquilleur
</t>
  </si>
  <si>
    <t xml:space="preserve">Assistant coiffeur
</t>
  </si>
  <si>
    <t xml:space="preserve">Maquilleurs supplémentaires
</t>
  </si>
  <si>
    <t xml:space="preserve">Coiffeurs supplémentaires
</t>
  </si>
  <si>
    <t xml:space="preserve">Maq./coiffure-effets spéciaux
</t>
  </si>
  <si>
    <t xml:space="preserve">Confection de perruques/postiches
</t>
  </si>
  <si>
    <t xml:space="preserve">Responsable(s) changements
</t>
  </si>
  <si>
    <t>ÉQUIPE TECHNIQUE VIDÉO</t>
  </si>
  <si>
    <t xml:space="preserve">Superviseur technique
</t>
  </si>
  <si>
    <t xml:space="preserve">Directeur technique
</t>
  </si>
  <si>
    <t xml:space="preserve">Régisseur de plateau
</t>
  </si>
  <si>
    <t xml:space="preserve">Consultant éclairage
</t>
  </si>
  <si>
    <t xml:space="preserve">Aiguilleur
</t>
  </si>
  <si>
    <t xml:space="preserve">Perchiste
</t>
  </si>
  <si>
    <t xml:space="preserve">Preneur de son
</t>
  </si>
  <si>
    <t xml:space="preserve">Caméraman(s)
</t>
  </si>
  <si>
    <t xml:space="preserve">Opérateur de grue
</t>
  </si>
  <si>
    <t xml:space="preserve">Chauffeur(s)
</t>
  </si>
  <si>
    <t xml:space="preserve">Opérateur(s) vidéo
</t>
  </si>
  <si>
    <t xml:space="preserve">Machiniste(s)
</t>
  </si>
  <si>
    <t xml:space="preserve">Assistant(s) machiniste(s)
</t>
  </si>
  <si>
    <t xml:space="preserve">Opérateur de télésouffleur
</t>
  </si>
  <si>
    <t xml:space="preserve">Personnel de service
</t>
  </si>
  <si>
    <t xml:space="preserve">Divers
</t>
  </si>
  <si>
    <t>Divers</t>
  </si>
  <si>
    <t xml:space="preserve">Assistant(s) télévision
</t>
  </si>
  <si>
    <t>TOTAL ÉQUIPE TECHNIQUE VIDÉO</t>
  </si>
  <si>
    <t>ÉQUIPE CAMÉRA</t>
  </si>
  <si>
    <t>TOTAL ÉQUIPE CAMÉRA</t>
  </si>
  <si>
    <t xml:space="preserve">Directeur de la photographie
</t>
  </si>
  <si>
    <t xml:space="preserve">Caméraman
</t>
  </si>
  <si>
    <t xml:space="preserve">Deuxième assistant à la caméra
</t>
  </si>
  <si>
    <t xml:space="preserve">Stagiaire(s)
</t>
  </si>
  <si>
    <t xml:space="preserve">Opérateur(s) équipement spécial
</t>
  </si>
  <si>
    <t xml:space="preserve">Opérateur(s) caméra supplémentaire(s)
</t>
  </si>
  <si>
    <t xml:space="preserve">Premier ass-caméra suppl.
</t>
  </si>
  <si>
    <t xml:space="preserve">Deuxième ass-caméra suppl.
</t>
  </si>
  <si>
    <t xml:space="preserve">Photographe de plateau
</t>
  </si>
  <si>
    <t>ÉQUIPE ÉLECTRIQUE</t>
  </si>
  <si>
    <t>TOTAL ÉQUIPE ÉLECTRIQUE</t>
  </si>
  <si>
    <t xml:space="preserve">Chef électricien
</t>
  </si>
  <si>
    <t xml:space="preserve">Premier électricien
</t>
  </si>
  <si>
    <t xml:space="preserve">Électricien(s)
</t>
  </si>
  <si>
    <t xml:space="preserve">Électricien(s) supplémentaire(s)
</t>
  </si>
  <si>
    <t xml:space="preserve">Pré-éclairage
</t>
  </si>
  <si>
    <t xml:space="preserve">Opérateur de générateur
</t>
  </si>
  <si>
    <t>ÉQUIPE MACHINISTE</t>
  </si>
  <si>
    <t>TOTAL ÉQUIPE MACHINISTE</t>
  </si>
  <si>
    <t xml:space="preserve">Chef machiniste
</t>
  </si>
  <si>
    <t xml:space="preserve">Premier machiniste
</t>
  </si>
  <si>
    <t xml:space="preserve">Machiniste(s) supplémentaire(s)
</t>
  </si>
  <si>
    <t xml:space="preserve">Pré-installation/démontage
</t>
  </si>
  <si>
    <t xml:space="preserve">Journalier(s)
</t>
  </si>
  <si>
    <t>ÉQUIPE SON</t>
  </si>
  <si>
    <t>TOTAL ÉQUIPE SON</t>
  </si>
  <si>
    <t xml:space="preserve">Préposé aux câbles
</t>
  </si>
  <si>
    <t xml:space="preserve">Opérateur de reproduction (playback)
</t>
  </si>
  <si>
    <t xml:space="preserve">Opérateur système de sono (P. A.)
</t>
  </si>
  <si>
    <t>ÉQUIPE TRANSPORT</t>
  </si>
  <si>
    <t>TOTAL ÉQUIPE TRANSPORT</t>
  </si>
  <si>
    <t xml:space="preserve">Capitaine
</t>
  </si>
  <si>
    <t xml:space="preserve">Co-capitaine/Chauffeur en chef
</t>
  </si>
  <si>
    <t xml:space="preserve">Chauffeurs (détails)
</t>
  </si>
  <si>
    <t>Avantages gouvernementaux :</t>
  </si>
  <si>
    <t>Vacances</t>
  </si>
  <si>
    <t>FRAIS DE BUREAU DE PRODUCTION</t>
  </si>
  <si>
    <t>TOTAL FRAIS DE BUREAU DE PRODUCTION</t>
  </si>
  <si>
    <t xml:space="preserve">Location de bureaux
</t>
  </si>
  <si>
    <t xml:space="preserve">Chauffage/électricité
</t>
  </si>
  <si>
    <t xml:space="preserve">Mobilier de bureau
</t>
  </si>
  <si>
    <t xml:space="preserve">Équipement de bureau
</t>
  </si>
  <si>
    <t xml:space="preserve">Papeterie/matériel de bureau
</t>
  </si>
  <si>
    <t xml:space="preserve">Photocopies
</t>
  </si>
  <si>
    <t xml:space="preserve">Messageries
</t>
  </si>
  <si>
    <t xml:space="preserve">Services informatiques
</t>
  </si>
  <si>
    <t xml:space="preserve">Ménage
</t>
  </si>
  <si>
    <t xml:space="preserve">Sécurité
</t>
  </si>
  <si>
    <t xml:space="preserve">Téléphone
</t>
  </si>
  <si>
    <t>FRAIS DE STUDIO</t>
  </si>
  <si>
    <t>TOTAL FRAIS DE STUDIO</t>
  </si>
  <si>
    <t>Location Studio :</t>
  </si>
  <si>
    <t>Préparation/Wrap</t>
  </si>
  <si>
    <t>Tournage</t>
  </si>
  <si>
    <t xml:space="preserve">Électricité
</t>
  </si>
  <si>
    <t xml:space="preserve">Salles d'appui
</t>
  </si>
  <si>
    <t xml:space="preserve">Location de bureau
</t>
  </si>
  <si>
    <t xml:space="preserve">Meubles de bureau
</t>
  </si>
  <si>
    <t xml:space="preserve">Messagerie
</t>
  </si>
  <si>
    <t>FRAIS LIEUX DE TOURNAGE</t>
  </si>
  <si>
    <t>TOTAL LIEUX DE TOURNAGE</t>
  </si>
  <si>
    <t xml:space="preserve">Frais de repérage
</t>
  </si>
  <si>
    <t xml:space="preserve">Location/lieux de tournage
</t>
  </si>
  <si>
    <t xml:space="preserve">Électricité/lieux de tournage
</t>
  </si>
  <si>
    <t>Accès/lieux de tournage :</t>
  </si>
  <si>
    <t>Routes</t>
  </si>
  <si>
    <t>Déneigement</t>
  </si>
  <si>
    <t xml:space="preserve">Assurance spéciale du site
</t>
  </si>
  <si>
    <t xml:space="preserve">Réparation/restauration
</t>
  </si>
  <si>
    <t xml:space="preserve">Nettoyage
</t>
  </si>
  <si>
    <t xml:space="preserve">Services policiers
</t>
  </si>
  <si>
    <t xml:space="preserve">Relations publiques 
</t>
  </si>
  <si>
    <t>FRAIS DE RÉGIE</t>
  </si>
  <si>
    <t>TOTAL FRAIS DE RÉGIE</t>
  </si>
  <si>
    <t xml:space="preserve">Repas
</t>
  </si>
  <si>
    <t xml:space="preserve">Service de traiteur
</t>
  </si>
  <si>
    <t>Collations au plateau :</t>
  </si>
  <si>
    <t>Achats</t>
  </si>
  <si>
    <t>Location</t>
  </si>
  <si>
    <t xml:space="preserve">Tables/chaises
</t>
  </si>
  <si>
    <t xml:space="preserve">Premiers soins
</t>
  </si>
  <si>
    <t xml:space="preserve">Frais médicaux/assurances/visa
</t>
  </si>
  <si>
    <t>VOYAGES/SÉJOUR</t>
  </si>
  <si>
    <t>TOTAL VOYAGES/SÉJOUR</t>
  </si>
  <si>
    <t xml:space="preserve">Billets
</t>
  </si>
  <si>
    <t xml:space="preserve">Hébergement
</t>
  </si>
  <si>
    <t xml:space="preserve">Taxis/limousines
</t>
  </si>
  <si>
    <t xml:space="preserve">Excès de bagage
</t>
  </si>
  <si>
    <t xml:space="preserve">Expédition
</t>
  </si>
  <si>
    <t xml:space="preserve">Douanes/courtages
</t>
  </si>
  <si>
    <t>TRANSPORT</t>
  </si>
  <si>
    <t>TOTAL TRANSPORT</t>
  </si>
  <si>
    <t xml:space="preserve">Autos de production
</t>
  </si>
  <si>
    <t xml:space="preserve">Camions/fourgonnettes
</t>
  </si>
  <si>
    <t xml:space="preserve">Autos comédiens
</t>
  </si>
  <si>
    <t xml:space="preserve">Autobus
</t>
  </si>
  <si>
    <t xml:space="preserve">Essence
</t>
  </si>
  <si>
    <t xml:space="preserve">Entretien
</t>
  </si>
  <si>
    <t xml:space="preserve">Réparations
</t>
  </si>
  <si>
    <t xml:space="preserve">Stationnement
</t>
  </si>
  <si>
    <t xml:space="preserve">Kilométrage
</t>
  </si>
  <si>
    <t xml:space="preserve">Permis/plaques spéciales
</t>
  </si>
  <si>
    <t xml:space="preserve">Douane/courtage
</t>
  </si>
  <si>
    <t>MATÉRIEL DE CONSTRUCTION</t>
  </si>
  <si>
    <t>TOTAL MATÉRIEL DE CONSTRUCTION</t>
  </si>
  <si>
    <t xml:space="preserve">Location/menuiserie
</t>
  </si>
  <si>
    <t>MATÉRIEL D'ARTISTE</t>
  </si>
  <si>
    <t>TOTAL MATÉRIEL D'ARTISTE</t>
  </si>
  <si>
    <t>DÉCORS</t>
  </si>
  <si>
    <t>TOTAL DÉCORS</t>
  </si>
  <si>
    <t>ACCESSOIRES</t>
  </si>
  <si>
    <t>TOTAL ACCESSOIRES</t>
  </si>
  <si>
    <t>EFFETS SPÉCIAUX</t>
  </si>
  <si>
    <t>TOTAL EFFETS SPÉCIAUX</t>
  </si>
  <si>
    <t xml:space="preserve">Locations
</t>
  </si>
  <si>
    <t xml:space="preserve">Achats
</t>
  </si>
  <si>
    <t>ANIMAUX</t>
  </si>
  <si>
    <t>TOTAL ANIMAUX</t>
  </si>
  <si>
    <t xml:space="preserve">Alimentation/écurie
</t>
  </si>
  <si>
    <t xml:space="preserve">Frais vétérinaires
</t>
  </si>
  <si>
    <t xml:space="preserve">Cascades/achats et locations
</t>
  </si>
  <si>
    <t xml:space="preserve">Armes/frais de permis
</t>
  </si>
  <si>
    <t>COSTUMES</t>
  </si>
  <si>
    <t>TOTAL COSTUMES</t>
  </si>
  <si>
    <t xml:space="preserve">Réparation/nettoyage
</t>
  </si>
  <si>
    <t>MAQUILLAGE/COIFFURE</t>
  </si>
  <si>
    <t>TOTAL MAQUILLAGE/COIFFURE</t>
  </si>
  <si>
    <t>Expédition/courtage</t>
  </si>
  <si>
    <t>STUDIO VIDÉO</t>
  </si>
  <si>
    <t>TOTAL STUDIO VIDÉO</t>
  </si>
  <si>
    <t xml:space="preserve">Salle de contrôle
</t>
  </si>
  <si>
    <t xml:space="preserve">Traitement de l'image
</t>
  </si>
  <si>
    <t xml:space="preserve">Caméra(s)
</t>
  </si>
  <si>
    <t xml:space="preserve">Magnétoscope(s)
</t>
  </si>
  <si>
    <t xml:space="preserve">Télécinéma
</t>
  </si>
  <si>
    <t xml:space="preserve">Interphone
</t>
  </si>
  <si>
    <t xml:space="preserve">Générateur de caractères
</t>
  </si>
  <si>
    <t xml:space="preserve">Salles costumes/maquillage
</t>
  </si>
  <si>
    <t xml:space="preserve">Atelier de menuiserie
</t>
  </si>
  <si>
    <t>UNITÉ MOBILE VIDÉO</t>
  </si>
  <si>
    <t>TOTAL UNITÉ MOBILE VIDÉO</t>
  </si>
  <si>
    <t xml:space="preserve">Magnétoscope(s) à ralenti
</t>
  </si>
  <si>
    <t>Unité(s) mobile(s) :</t>
  </si>
  <si>
    <t>Vidéo</t>
  </si>
  <si>
    <t xml:space="preserve">Équipement audio
</t>
  </si>
  <si>
    <t xml:space="preserve">Magnétoscope(s) 
</t>
  </si>
  <si>
    <t xml:space="preserve">Équipement spécial
</t>
  </si>
  <si>
    <t>ÉQUIPEMENT CAMÉRA</t>
  </si>
  <si>
    <t>TOTAL ÉQUIPEMENT CAMÉRA</t>
  </si>
  <si>
    <t>Équipement spécial</t>
  </si>
  <si>
    <t xml:space="preserve">Expédition/Courtage
</t>
  </si>
  <si>
    <t xml:space="preserve">Pertes et dommages
</t>
  </si>
  <si>
    <t>ÉQUIPEMENT ÉLECTRIQUE</t>
  </si>
  <si>
    <t>TOTAL ÉQUIPEMENT ÉLECTRIQUE</t>
  </si>
  <si>
    <t>ÉQUIPEMENT MACHINISTE</t>
  </si>
  <si>
    <t>TOTAL ÉQUIPEMENT MACHINISTE</t>
  </si>
  <si>
    <t>ÉQUIPEMENT SON</t>
  </si>
  <si>
    <t>TOTAL ÉQUIPEMENT SON</t>
  </si>
  <si>
    <t xml:space="preserve">Voyages/séjours
</t>
  </si>
  <si>
    <t xml:space="preserve">Équipement
</t>
  </si>
  <si>
    <t xml:space="preserve">Développement
</t>
  </si>
  <si>
    <t xml:space="preserve">Copie de travail
</t>
  </si>
  <si>
    <t>RUBANS MAGNÉTOSCOPIQUES</t>
  </si>
  <si>
    <t>Tournage original :</t>
  </si>
  <si>
    <t>TOTAL RUBANS MAGNÉTOSCOPIQUES</t>
  </si>
  <si>
    <t>Copie maîtresse</t>
  </si>
  <si>
    <t>Copie de sécurité</t>
  </si>
  <si>
    <t>Enregistrements audio/disques durs</t>
  </si>
  <si>
    <t>Cassette(s) effets sonores</t>
  </si>
  <si>
    <t>Rubans/transfert film à vidéo :</t>
  </si>
  <si>
    <t>Négatif</t>
  </si>
  <si>
    <t>Positif</t>
  </si>
  <si>
    <t xml:space="preserve">Copie avec code temporel
</t>
  </si>
  <si>
    <t xml:space="preserve">Copies de visionnement
</t>
  </si>
  <si>
    <t>LABORATOIRE DE PRODUCTION</t>
  </si>
  <si>
    <t>TOTAL LABORATOIRE DE PRODUCTION</t>
  </si>
  <si>
    <t xml:space="preserve">Pellicule vierge
</t>
  </si>
  <si>
    <t xml:space="preserve">Développement spécial
</t>
  </si>
  <si>
    <t xml:space="preserve">Développement 
</t>
  </si>
  <si>
    <t xml:space="preserve">Vacuum
</t>
  </si>
  <si>
    <t xml:space="preserve">Tirage spécial
</t>
  </si>
  <si>
    <t xml:space="preserve">Ruban magn. maîtresse
</t>
  </si>
  <si>
    <t>Repiquage magnétique :</t>
  </si>
  <si>
    <t>Rubans</t>
  </si>
  <si>
    <t>Durée</t>
  </si>
  <si>
    <t xml:space="preserve">Numérotage de bord
</t>
  </si>
  <si>
    <t xml:space="preserve">Synchronisation
</t>
  </si>
  <si>
    <t xml:space="preserve">Projections (rushes)
</t>
  </si>
  <si>
    <t>Photos de continuité/production :</t>
  </si>
  <si>
    <t>Numériques / 35mm</t>
  </si>
  <si>
    <t>ÉQUIPE MONTAGE</t>
  </si>
  <si>
    <t>TOTAL ÉQUIPE MONTAGE</t>
  </si>
  <si>
    <t xml:space="preserve">Monteur
</t>
  </si>
  <si>
    <t xml:space="preserve">Assistant monteur
</t>
  </si>
  <si>
    <t xml:space="preserve">Apprenti monteur
</t>
  </si>
  <si>
    <t xml:space="preserve">Monteur dialogues
</t>
  </si>
  <si>
    <t xml:space="preserve">Monteur effets sonores
</t>
  </si>
  <si>
    <t xml:space="preserve">Monteur musique
</t>
  </si>
  <si>
    <t xml:space="preserve">Assistant monteur sonore
</t>
  </si>
  <si>
    <t xml:space="preserve">Transcription des dialogues
</t>
  </si>
  <si>
    <t xml:space="preserve">Salles de montage
</t>
  </si>
  <si>
    <t xml:space="preserve">Équipement de montage (linéaire/Non linéaire)
</t>
  </si>
  <si>
    <t xml:space="preserve">Achats montage image
</t>
  </si>
  <si>
    <t xml:space="preserve">Achats montage sonore
</t>
  </si>
  <si>
    <t>Montage :</t>
  </si>
  <si>
    <t>Équipement</t>
  </si>
  <si>
    <t>Rubans magnétiques</t>
  </si>
  <si>
    <t>Appareil(s) additionnel(s)</t>
  </si>
  <si>
    <t>Programme de montage :
Clean List</t>
  </si>
  <si>
    <t>En ligne :</t>
  </si>
  <si>
    <t xml:space="preserve">Correction de la couleur
</t>
  </si>
  <si>
    <t>Graphiques</t>
  </si>
  <si>
    <t xml:space="preserve">Insertion en studio
</t>
  </si>
  <si>
    <t xml:space="preserve">Copies de sécurité
</t>
  </si>
  <si>
    <t xml:space="preserve">Copies de travail/montage
</t>
  </si>
  <si>
    <t xml:space="preserve">Intermédiaire numérique
</t>
  </si>
  <si>
    <t xml:space="preserve">Produits et archives vidéo
</t>
  </si>
  <si>
    <t xml:space="preserve">Copies variées/Conversions
</t>
  </si>
  <si>
    <t>Bande maîtresse audio :</t>
  </si>
  <si>
    <t>Bande maîtresse montée :</t>
  </si>
  <si>
    <t>Enregistrement voix hors champ :</t>
  </si>
  <si>
    <t>"Sweetening" :</t>
  </si>
  <si>
    <t>Mixage :</t>
  </si>
  <si>
    <t>"Re-Stripe" :</t>
  </si>
  <si>
    <t>Copie(s) maîtresse(s)</t>
  </si>
  <si>
    <t>Copie(s) de protection</t>
  </si>
  <si>
    <t>Doublage</t>
  </si>
  <si>
    <t>Bruitage :</t>
  </si>
  <si>
    <t>Matériel</t>
  </si>
  <si>
    <t xml:space="preserve">Bande internationale (M&amp;E)
</t>
  </si>
  <si>
    <t xml:space="preserve">Copie directe (slash)
</t>
  </si>
  <si>
    <t xml:space="preserve">Copie zéro
</t>
  </si>
  <si>
    <t xml:space="preserve">Fondus/fondus enchaînés
</t>
  </si>
  <si>
    <t xml:space="preserve">Interpositif
</t>
  </si>
  <si>
    <t xml:space="preserve">Internégatif
</t>
  </si>
  <si>
    <t xml:space="preserve">Contretype (C.R.I)
</t>
  </si>
  <si>
    <t xml:space="preserve">Copie(s) d'essai
</t>
  </si>
  <si>
    <t xml:space="preserve">Fenêtre de trempage
</t>
  </si>
  <si>
    <t xml:space="preserve">Taxes gouvernementales
</t>
  </si>
  <si>
    <t xml:space="preserve">Copie(s) à faible contraste
</t>
  </si>
  <si>
    <t xml:space="preserve">Réduction/Gonflage
</t>
  </si>
  <si>
    <t xml:space="preserve">DVD/Vidéocassettes
</t>
  </si>
  <si>
    <t xml:space="preserve">Voûtes/entreposage
</t>
  </si>
  <si>
    <t xml:space="preserve">Enregistrement effets originaux
</t>
  </si>
  <si>
    <t xml:space="preserve">Achats d'effets/sonothèque
</t>
  </si>
  <si>
    <t xml:space="preserve">Traitement sonore
</t>
  </si>
  <si>
    <t xml:space="preserve">Narration/voix sur dialogue
</t>
  </si>
  <si>
    <t>Repiquage sonore :</t>
  </si>
  <si>
    <t xml:space="preserve">Copie directe son (slash)
</t>
  </si>
  <si>
    <t xml:space="preserve">Bande rythmo
</t>
  </si>
  <si>
    <t xml:space="preserve">Projections d'évaluations
</t>
  </si>
  <si>
    <t xml:space="preserve">Projections interlock
</t>
  </si>
  <si>
    <t>Mix :</t>
  </si>
  <si>
    <t>Bande internationale (M&amp;E)</t>
  </si>
  <si>
    <t xml:space="preserve">Copie maîtresse
</t>
  </si>
  <si>
    <t xml:space="preserve">Copie de protection
</t>
  </si>
  <si>
    <t>Piste optique :</t>
  </si>
  <si>
    <t>Réduction/gonflage-piste optique :</t>
  </si>
  <si>
    <t>Système Dolby :</t>
  </si>
  <si>
    <t>Encodage</t>
  </si>
  <si>
    <t>Permis</t>
  </si>
  <si>
    <t>MUSIQUE</t>
  </si>
  <si>
    <t xml:space="preserve">Compositeur(s)
</t>
  </si>
  <si>
    <t xml:space="preserve">Chef d'orchestre
</t>
  </si>
  <si>
    <t xml:space="preserve">Musiciens
</t>
  </si>
  <si>
    <t xml:space="preserve">Session(s) de pointage
</t>
  </si>
  <si>
    <t xml:space="preserve">Matériel
</t>
  </si>
  <si>
    <t>Droits de musique :</t>
  </si>
  <si>
    <t>Synchronisation</t>
  </si>
  <si>
    <t>Enregistrement maîtresse</t>
  </si>
  <si>
    <t>TOTAL MUSIQUE</t>
  </si>
  <si>
    <t>TITRES/OPTIQUES/ARCHIVES/EFFETS VISUELS</t>
  </si>
  <si>
    <t>Titres :</t>
  </si>
  <si>
    <t>Début/fin</t>
  </si>
  <si>
    <t>Sans texte</t>
  </si>
  <si>
    <t>Frais de sélection</t>
  </si>
  <si>
    <t>Archive :</t>
  </si>
  <si>
    <t>Frais de voyage</t>
  </si>
  <si>
    <t>Frais de séjour</t>
  </si>
  <si>
    <t>Droits</t>
  </si>
  <si>
    <t>Superviseur E. S.</t>
  </si>
  <si>
    <t>Composition</t>
  </si>
  <si>
    <t>TOTAL TITRES/OPTIQUES/ARCHIVES/EFFETS VISUELS</t>
  </si>
  <si>
    <t>Pellicule</t>
  </si>
  <si>
    <t>VERSION</t>
  </si>
  <si>
    <t>TOTAL VERSION</t>
  </si>
  <si>
    <t xml:space="preserve">Préparation
</t>
  </si>
  <si>
    <t>Doublage :</t>
  </si>
  <si>
    <t>Détection</t>
  </si>
  <si>
    <t xml:space="preserve">Repiquage optique
</t>
  </si>
  <si>
    <t xml:space="preserve">Titres et graphisme
</t>
  </si>
  <si>
    <t xml:space="preserve">Copie distribution
</t>
  </si>
  <si>
    <t xml:space="preserve">Description vidéo
</t>
  </si>
  <si>
    <t>AMORTISSEMENT (SÉRIES)</t>
  </si>
  <si>
    <t>TOTAL AMORTISSEMENT (SÉRIES)</t>
  </si>
  <si>
    <t xml:space="preserve">Publicité en cours de production
</t>
  </si>
  <si>
    <t xml:space="preserve">Frais de publicité/presse
</t>
  </si>
  <si>
    <t xml:space="preserve">Photos/développement/impression
</t>
  </si>
  <si>
    <t xml:space="preserve">Équipement photo
</t>
  </si>
  <si>
    <t>FRAIS GÉNÉRAUX</t>
  </si>
  <si>
    <t>TOTAL FRAIS GÉNÉRAUX</t>
  </si>
  <si>
    <t>Assurances :</t>
  </si>
  <si>
    <t>Ensemble divertissement</t>
  </si>
  <si>
    <t>Assurances supplémentaires</t>
  </si>
  <si>
    <t>Police de base</t>
  </si>
  <si>
    <t>Assurances des syndicats</t>
  </si>
  <si>
    <t>COUTS INDIRECTS</t>
  </si>
  <si>
    <t>TOTAL COUTS INDIRECTS</t>
  </si>
  <si>
    <t>IMPRÉVUS</t>
  </si>
  <si>
    <t>TOTAL IMPRÉVUS</t>
  </si>
  <si>
    <t>GARANTIE DE BONNE FIN</t>
  </si>
  <si>
    <t>TOTAL GARANTIE DE BONNE FIN</t>
  </si>
  <si>
    <t xml:space="preserve">Garantie de bonne fin
</t>
  </si>
  <si>
    <t xml:space="preserve">Coproducteur(s)
</t>
  </si>
  <si>
    <t xml:space="preserve">Postsynchronisation
</t>
  </si>
  <si>
    <t xml:space="preserve">Dépenses postproduction
</t>
  </si>
  <si>
    <t xml:space="preserve">Comptable de production
</t>
  </si>
  <si>
    <t xml:space="preserve">Main-d'œuvre bruitage
</t>
  </si>
  <si>
    <t xml:space="preserve">Autre main-d'œuvre
</t>
  </si>
  <si>
    <t xml:space="preserve">Per diem
</t>
  </si>
  <si>
    <t xml:space="preserve">Petite caisse postproduction
</t>
  </si>
  <si>
    <t>POSTPRODUCTION VIDÉO (IMAGE)</t>
  </si>
  <si>
    <t>TOTAL POSTPRODUCTION VIDÉO (IMAGE)</t>
  </si>
  <si>
    <t>POSTPRODUCTION VIDÉO (SON)</t>
  </si>
  <si>
    <t>TOTAL POSTPRODUCTION VIDÉO (SON)</t>
  </si>
  <si>
    <t>POSTPRODUCTION FILM (SON)</t>
  </si>
  <si>
    <t xml:space="preserve">Enreg. postsynch(A.D.R)
</t>
  </si>
  <si>
    <t>TOTAL POSTPRODUCTION FILM (SON)</t>
  </si>
  <si>
    <t>Bande-témoin préenregistrée :</t>
  </si>
  <si>
    <t xml:space="preserve">Adaptateurs/orchestration/copistes
</t>
  </si>
  <si>
    <t xml:space="preserve">Réalisateur deuxième équipe
</t>
  </si>
  <si>
    <t xml:space="preserve">Réalisateur
</t>
  </si>
  <si>
    <t xml:space="preserve">Troisièmes rôles éligibles aux droits
</t>
  </si>
  <si>
    <t xml:space="preserve">Cascadeurs/compensations
</t>
  </si>
  <si>
    <t xml:space="preserve">Ass-directeur de production
</t>
  </si>
  <si>
    <t xml:space="preserve">Premier ass-réalisateur(s)
</t>
  </si>
  <si>
    <t xml:space="preserve">Deuxième ass-réalisateur(s)
</t>
  </si>
  <si>
    <t xml:space="preserve">Troisième ass-réalisateur(s)
</t>
  </si>
  <si>
    <t xml:space="preserve">Assistant comptable de production
</t>
  </si>
  <si>
    <t xml:space="preserve">Directeur artistique
</t>
  </si>
  <si>
    <t xml:space="preserve">Premier ass-dir. artistique
</t>
  </si>
  <si>
    <t xml:space="preserve">Deuxième ass-dir. artistique
</t>
  </si>
  <si>
    <t xml:space="preserve">Dessinateur(s)
</t>
  </si>
  <si>
    <t xml:space="preserve">Graphiste(s)
</t>
  </si>
  <si>
    <t xml:space="preserve">Coordonnateur de la construction
</t>
  </si>
  <si>
    <t xml:space="preserve">Chef menuisier
</t>
  </si>
  <si>
    <t xml:space="preserve">Menuisier(s)
</t>
  </si>
  <si>
    <t xml:space="preserve">Artiste scénique
</t>
  </si>
  <si>
    <t xml:space="preserve">Chef peintre
</t>
  </si>
  <si>
    <t xml:space="preserve">Peintre(s)
</t>
  </si>
  <si>
    <t xml:space="preserve">Menuisier(s) supplémentaire(s)
</t>
  </si>
  <si>
    <t xml:space="preserve">Peintre(s) supplémentaire(s)
</t>
  </si>
  <si>
    <t xml:space="preserve">Assistant costumier
</t>
  </si>
  <si>
    <t xml:space="preserve">Directeur éclairage
</t>
  </si>
  <si>
    <t xml:space="preserve">Premier assistant à la caméra
</t>
  </si>
  <si>
    <t xml:space="preserve">Location d'atelier de menuiserie
</t>
  </si>
  <si>
    <t xml:space="preserve">Achats/menuiserie
</t>
  </si>
  <si>
    <t xml:space="preserve">Achats/peinture
</t>
  </si>
  <si>
    <t xml:space="preserve">Cyclorama/murales
</t>
  </si>
  <si>
    <t xml:space="preserve">Location/peinture
</t>
  </si>
  <si>
    <t xml:space="preserve">Fournitures/dessins
</t>
  </si>
  <si>
    <t xml:space="preserve">Équipement/dessin
</t>
  </si>
  <si>
    <t xml:space="preserve">Frais de recherche
</t>
  </si>
  <si>
    <t xml:space="preserve">Pellicule/développement/etc.
</t>
  </si>
  <si>
    <t xml:space="preserve">Reproductions
</t>
  </si>
  <si>
    <t xml:space="preserve">Fabrication
</t>
  </si>
  <si>
    <t xml:space="preserve">Réparation/remplacement
</t>
  </si>
  <si>
    <t xml:space="preserve">Graphisme/enseigne
</t>
  </si>
  <si>
    <t xml:space="preserve">Locations véhicules
</t>
  </si>
  <si>
    <t xml:space="preserve">Achats véhicules
</t>
  </si>
  <si>
    <t xml:space="preserve">Modification véhicules
</t>
  </si>
  <si>
    <t xml:space="preserve">Assurances véhicules
</t>
  </si>
  <si>
    <t xml:space="preserve">Locations/maquillage
</t>
  </si>
  <si>
    <t xml:space="preserve">Achats/maquillage
</t>
  </si>
  <si>
    <t xml:space="preserve">Locations/coiffure
</t>
  </si>
  <si>
    <t xml:space="preserve">Achats/coiffure
</t>
  </si>
  <si>
    <t xml:space="preserve">Achats/perruques, postiches
</t>
  </si>
  <si>
    <t xml:space="preserve">Effets spéciaux
</t>
  </si>
  <si>
    <t xml:space="preserve">Location de base
</t>
  </si>
  <si>
    <t xml:space="preserve">Locations quotidiennes
</t>
  </si>
  <si>
    <t xml:space="preserve">Vidéo/télésouffleur
</t>
  </si>
  <si>
    <t xml:space="preserve">Générateur(s)
</t>
  </si>
  <si>
    <t xml:space="preserve">Location de grue
</t>
  </si>
  <si>
    <t xml:space="preserve">Échafaudage
</t>
  </si>
  <si>
    <t xml:space="preserve">Micro(s) radio(s)
</t>
  </si>
  <si>
    <t xml:space="preserve">Émetteurs récepteurs port.
</t>
  </si>
  <si>
    <t xml:space="preserve">Sélection de prises
</t>
  </si>
  <si>
    <t xml:space="preserve">"Computer clean" (DVNR)
</t>
  </si>
  <si>
    <t xml:space="preserve">Graphiques
</t>
  </si>
  <si>
    <t xml:space="preserve">Caméra graphique
</t>
  </si>
  <si>
    <t xml:space="preserve">"Layback"
</t>
  </si>
  <si>
    <t xml:space="preserve">Montage négatif
</t>
  </si>
  <si>
    <t xml:space="preserve">Cirage/polissage
</t>
  </si>
  <si>
    <t xml:space="preserve">Copies d'exploit./distribution
</t>
  </si>
  <si>
    <t xml:space="preserve">Copie d'essai
</t>
  </si>
  <si>
    <t xml:space="preserve">Sous-titrage codé
</t>
  </si>
  <si>
    <t xml:space="preserve">Frais médicaux
</t>
  </si>
  <si>
    <t xml:space="preserve">Frais légaux
</t>
  </si>
  <si>
    <t xml:space="preserve">Comptable postproduction
</t>
  </si>
  <si>
    <t xml:space="preserve">Frais de vérification
</t>
  </si>
  <si>
    <t xml:space="preserve">Frais de banque
</t>
  </si>
  <si>
    <t>Société de production :</t>
  </si>
  <si>
    <t>SocProd:</t>
  </si>
  <si>
    <t>Date du scénario :</t>
  </si>
  <si>
    <t>Avantages sociaux</t>
  </si>
  <si>
    <t xml:space="preserve">Avantage sociaux
</t>
  </si>
  <si>
    <t xml:space="preserve">Avantages sociaux
</t>
  </si>
  <si>
    <t>AVANTAGES SOCIAUX</t>
  </si>
  <si>
    <t>TOTAL AVANTAGES SOCIAUX</t>
  </si>
  <si>
    <t xml:space="preserve">Assistant coordonnateur de production
</t>
  </si>
  <si>
    <t xml:space="preserve">Équip. de studio pour effets spéciaux
</t>
  </si>
  <si>
    <t>FRAIS DE BUREAU -  LIEU DE TOURNAGE</t>
  </si>
  <si>
    <t>TOTAL FRAIS DE BUREAU - LIEU DE TOURNAGE</t>
  </si>
  <si>
    <t xml:space="preserve">Équipements spéciaux:
(manteau d'hiver, combinaison de plongée, etc.)
</t>
  </si>
  <si>
    <t xml:space="preserve">Maison motorisée
</t>
  </si>
  <si>
    <t xml:space="preserve">Coordonnateur de production
</t>
  </si>
  <si>
    <t xml:space="preserve">Commis comptable
</t>
  </si>
  <si>
    <t xml:space="preserve">Assistants de production / stagiaires
</t>
  </si>
  <si>
    <t>Régime de pensions  (RRQ (QC seulement) / RPC (reste Canada))</t>
  </si>
  <si>
    <t>Avantages des syndicats / Associations :</t>
  </si>
  <si>
    <t xml:space="preserve">Diffusion en continu ("Telestreaming")
</t>
  </si>
  <si>
    <t>Avantages sociaux - animation</t>
  </si>
  <si>
    <t>Matériel et fournitures - animation</t>
  </si>
  <si>
    <t>Écriture Bible</t>
  </si>
  <si>
    <t>02.21</t>
  </si>
  <si>
    <t>02.28</t>
  </si>
  <si>
    <t>03.06</t>
  </si>
  <si>
    <t>03.03</t>
  </si>
  <si>
    <t>03.02</t>
  </si>
  <si>
    <t>Pre-casting</t>
  </si>
  <si>
    <t>03.07</t>
  </si>
  <si>
    <t>Traducteur</t>
  </si>
  <si>
    <t>Démo</t>
  </si>
  <si>
    <t>03.08</t>
  </si>
  <si>
    <t>Recherche technologique</t>
  </si>
  <si>
    <t>05.02</t>
  </si>
  <si>
    <t>Réalisateur Animation</t>
  </si>
  <si>
    <t xml:space="preserve">Directeur de plateau
</t>
  </si>
  <si>
    <t>52.10</t>
  </si>
  <si>
    <t>52.30</t>
  </si>
  <si>
    <t>52.95</t>
  </si>
  <si>
    <t>53.05</t>
  </si>
  <si>
    <t>53.10</t>
  </si>
  <si>
    <t>53.25</t>
  </si>
  <si>
    <t>53.95</t>
  </si>
  <si>
    <t>53.02</t>
  </si>
  <si>
    <t>53.06</t>
  </si>
  <si>
    <t>53.08</t>
  </si>
  <si>
    <t>53.09</t>
  </si>
  <si>
    <t>53.20</t>
  </si>
  <si>
    <t>53.35</t>
  </si>
  <si>
    <t>53.45</t>
  </si>
  <si>
    <t>53.50</t>
  </si>
  <si>
    <t>53.54</t>
  </si>
  <si>
    <t xml:space="preserve">54.01
</t>
  </si>
  <si>
    <t>54.02</t>
  </si>
  <si>
    <t>54.05</t>
  </si>
  <si>
    <t>54.09</t>
  </si>
  <si>
    <t>54.20</t>
  </si>
  <si>
    <t>54.25</t>
  </si>
  <si>
    <t>54.35</t>
  </si>
  <si>
    <t>54.50</t>
  </si>
  <si>
    <t>54.95</t>
  </si>
  <si>
    <t>54.55</t>
  </si>
  <si>
    <t>54.60</t>
  </si>
  <si>
    <t>54.61</t>
  </si>
  <si>
    <t>54.62</t>
  </si>
  <si>
    <t>54.64</t>
  </si>
  <si>
    <t>54.70</t>
  </si>
  <si>
    <t>54.80</t>
  </si>
  <si>
    <t>54.82</t>
  </si>
  <si>
    <t>ÉQUIPE ANIMATION 2D</t>
  </si>
  <si>
    <t xml:space="preserve">55.01
</t>
  </si>
  <si>
    <t>55.02</t>
  </si>
  <si>
    <t>55.05</t>
  </si>
  <si>
    <t>55.06</t>
  </si>
  <si>
    <t>55.08</t>
  </si>
  <si>
    <t>55.10</t>
  </si>
  <si>
    <t>55.20</t>
  </si>
  <si>
    <t>55.25</t>
  </si>
  <si>
    <t>55.45</t>
  </si>
  <si>
    <t>55.50</t>
  </si>
  <si>
    <t>55.55</t>
  </si>
  <si>
    <t>55.60</t>
  </si>
  <si>
    <t>55.61</t>
  </si>
  <si>
    <t>55.62</t>
  </si>
  <si>
    <t>55.63</t>
  </si>
  <si>
    <t>55.64</t>
  </si>
  <si>
    <t>55.80</t>
  </si>
  <si>
    <t>55.95</t>
  </si>
  <si>
    <t>Directeur des décors</t>
  </si>
  <si>
    <t>55.66</t>
  </si>
  <si>
    <t>55.65</t>
  </si>
  <si>
    <t>55.67</t>
  </si>
  <si>
    <t>55.68</t>
  </si>
  <si>
    <t>Équipe MOCAP</t>
  </si>
  <si>
    <t>Équipe Animation 2D</t>
  </si>
  <si>
    <t>Équipe Animation 3D</t>
  </si>
  <si>
    <t>Équipe de conception artistique - animation</t>
  </si>
  <si>
    <t>Équipe de production - animation</t>
  </si>
  <si>
    <t>Enregistrement des voix - animation</t>
  </si>
  <si>
    <t>ENREGISTREMENT DES VOIX - ANIMATION</t>
  </si>
  <si>
    <t>ÉQUIPE DE PRODUCTION - ANIMATION</t>
  </si>
  <si>
    <t>ÉQUIPE DE CONCEPTION ARTISTIQUE - ANIMATION</t>
  </si>
  <si>
    <t>TOTAL ENREGISTREMENT DES VOIX - ANIMATION</t>
  </si>
  <si>
    <t>TOTAL ÉQUIPE DE PRODUCTION - ANIMATION</t>
  </si>
  <si>
    <t>TOTAL ÉQUIPE DE CONCEPTION ARTISTIQUE - ANIMATION</t>
  </si>
  <si>
    <t>TOTAL ÉQUIPE ANIMATION 2D</t>
  </si>
  <si>
    <t>ÉQUIPE ANIMATION 3D</t>
  </si>
  <si>
    <t>TOTAL ÉQUIPE ANIMATION 3D</t>
  </si>
  <si>
    <t xml:space="preserve">56.01
</t>
  </si>
  <si>
    <t>56.02</t>
  </si>
  <si>
    <t>56.05</t>
  </si>
  <si>
    <t>56.06</t>
  </si>
  <si>
    <t>56.08</t>
  </si>
  <si>
    <t>56.09</t>
  </si>
  <si>
    <t>56.10</t>
  </si>
  <si>
    <t>56.20</t>
  </si>
  <si>
    <t>56.50</t>
  </si>
  <si>
    <t>56.60</t>
  </si>
  <si>
    <t>56.61</t>
  </si>
  <si>
    <t>56.80</t>
  </si>
  <si>
    <t>56.95</t>
  </si>
  <si>
    <t>56.11</t>
  </si>
  <si>
    <t>56.21</t>
  </si>
  <si>
    <t>56.30</t>
  </si>
  <si>
    <t>56.31</t>
  </si>
  <si>
    <t>56.40</t>
  </si>
  <si>
    <t>56.41</t>
  </si>
  <si>
    <t>56.42</t>
  </si>
  <si>
    <t>56.43</t>
  </si>
  <si>
    <t>56.51</t>
  </si>
  <si>
    <t>56.52</t>
  </si>
  <si>
    <t>56.70</t>
  </si>
  <si>
    <t>56.71</t>
  </si>
  <si>
    <t>56.72</t>
  </si>
  <si>
    <t>56.73</t>
  </si>
  <si>
    <t>56.74</t>
  </si>
  <si>
    <t>56.75</t>
  </si>
  <si>
    <t>56.79</t>
  </si>
  <si>
    <t>ÉQUIPE MOCAP</t>
  </si>
  <si>
    <t>57.80</t>
  </si>
  <si>
    <t>57.85</t>
  </si>
  <si>
    <t>57.95</t>
  </si>
  <si>
    <t>TOTAL ÉQUIPE MOCAP</t>
  </si>
  <si>
    <t>58.01</t>
  </si>
  <si>
    <t>58.95</t>
  </si>
  <si>
    <t xml:space="preserve">59.01
</t>
  </si>
  <si>
    <t>59.02</t>
  </si>
  <si>
    <t>59.05</t>
  </si>
  <si>
    <t>59.06</t>
  </si>
  <si>
    <t>59.08</t>
  </si>
  <si>
    <t>59.09</t>
  </si>
  <si>
    <t>59.10</t>
  </si>
  <si>
    <t>59.20</t>
  </si>
  <si>
    <t>59.25</t>
  </si>
  <si>
    <t>59.35</t>
  </si>
  <si>
    <t>59.45</t>
  </si>
  <si>
    <t>59.50</t>
  </si>
  <si>
    <t>59.54</t>
  </si>
  <si>
    <t>59.95</t>
  </si>
  <si>
    <t>Stations de travail</t>
  </si>
  <si>
    <t>UPS pour protection contre panne et fluctuation de courant</t>
  </si>
  <si>
    <t>59.60</t>
  </si>
  <si>
    <t>59.55</t>
  </si>
  <si>
    <t>59.70</t>
  </si>
  <si>
    <t>57.01</t>
  </si>
  <si>
    <t>57.05</t>
  </si>
  <si>
    <t>57.10</t>
  </si>
  <si>
    <t>57.15</t>
  </si>
  <si>
    <t>57.20</t>
  </si>
  <si>
    <t>57.25</t>
  </si>
  <si>
    <t>57.30</t>
  </si>
  <si>
    <t>55.54</t>
  </si>
  <si>
    <t>56.59</t>
  </si>
  <si>
    <t>59.65</t>
  </si>
  <si>
    <t>59.75</t>
  </si>
  <si>
    <t xml:space="preserve">52.05
</t>
  </si>
  <si>
    <t>52.20</t>
  </si>
  <si>
    <t>Bible de présentation - développement</t>
  </si>
  <si>
    <t xml:space="preserve">03.90
</t>
  </si>
  <si>
    <t xml:space="preserve">04.08
</t>
  </si>
  <si>
    <t xml:space="preserve">04.93
</t>
  </si>
  <si>
    <t xml:space="preserve">05.93
</t>
  </si>
  <si>
    <t>Vedettes</t>
  </si>
  <si>
    <t xml:space="preserve">10.69
</t>
  </si>
  <si>
    <t xml:space="preserve">11.92
</t>
  </si>
  <si>
    <t xml:space="preserve">12.75
</t>
  </si>
  <si>
    <t xml:space="preserve">12.76
</t>
  </si>
  <si>
    <t xml:space="preserve">12.90
</t>
  </si>
  <si>
    <t xml:space="preserve">12.93
</t>
  </si>
  <si>
    <t xml:space="preserve">13.90
</t>
  </si>
  <si>
    <t xml:space="preserve">13.93
</t>
  </si>
  <si>
    <t xml:space="preserve">14.90
</t>
  </si>
  <si>
    <t xml:space="preserve">14.93
</t>
  </si>
  <si>
    <t xml:space="preserve">15.90
</t>
  </si>
  <si>
    <t xml:space="preserve">15.93
</t>
  </si>
  <si>
    <t xml:space="preserve">16.90
</t>
  </si>
  <si>
    <t xml:space="preserve">16.93
</t>
  </si>
  <si>
    <t xml:space="preserve">17.90
</t>
  </si>
  <si>
    <t xml:space="preserve">17.93
</t>
  </si>
  <si>
    <t xml:space="preserve">18.90
</t>
  </si>
  <si>
    <t xml:space="preserve">18.93
</t>
  </si>
  <si>
    <t xml:space="preserve">18.10
</t>
  </si>
  <si>
    <t xml:space="preserve">19.90
</t>
  </si>
  <si>
    <t xml:space="preserve">19.93
</t>
  </si>
  <si>
    <t xml:space="preserve">20.90
</t>
  </si>
  <si>
    <t xml:space="preserve">20.93
</t>
  </si>
  <si>
    <t xml:space="preserve">21.90
</t>
  </si>
  <si>
    <t xml:space="preserve">21.93
</t>
  </si>
  <si>
    <t xml:space="preserve">22.93
</t>
  </si>
  <si>
    <t xml:space="preserve">23.90
</t>
  </si>
  <si>
    <t xml:space="preserve">23.93
</t>
  </si>
  <si>
    <t>Équipe machiniste</t>
  </si>
  <si>
    <t xml:space="preserve">24.15
</t>
  </si>
  <si>
    <t xml:space="preserve">24.90
</t>
  </si>
  <si>
    <t xml:space="preserve">24.93
</t>
  </si>
  <si>
    <t xml:space="preserve">25.90
</t>
  </si>
  <si>
    <t xml:space="preserve">25.93
</t>
  </si>
  <si>
    <t xml:space="preserve">26.90
</t>
  </si>
  <si>
    <t xml:space="preserve">26.93
</t>
  </si>
  <si>
    <t>Teamsters</t>
  </si>
  <si>
    <t>QPIP/RQAP (QC seulement)</t>
  </si>
  <si>
    <t xml:space="preserve">28.21
</t>
  </si>
  <si>
    <t xml:space="preserve">Internet
</t>
  </si>
  <si>
    <t xml:space="preserve">28.41
</t>
  </si>
  <si>
    <t xml:space="preserve">28.46
</t>
  </si>
  <si>
    <t xml:space="preserve">29.21
</t>
  </si>
  <si>
    <t xml:space="preserve">29.46
</t>
  </si>
  <si>
    <t xml:space="preserve">29.45
</t>
  </si>
  <si>
    <t xml:space="preserve">29.30
</t>
  </si>
  <si>
    <t xml:space="preserve">29.27
</t>
  </si>
  <si>
    <t>Frais de bureau - lieux de tournage</t>
  </si>
  <si>
    <t xml:space="preserve">30.21
</t>
  </si>
  <si>
    <t xml:space="preserve">31.45
</t>
  </si>
  <si>
    <t xml:space="preserve">31.46
</t>
  </si>
  <si>
    <t xml:space="preserve">32.19
</t>
  </si>
  <si>
    <t xml:space="preserve">32.26
</t>
  </si>
  <si>
    <t xml:space="preserve">32.28
</t>
  </si>
  <si>
    <t xml:space="preserve">32.70
</t>
  </si>
  <si>
    <t xml:space="preserve">32.71
</t>
  </si>
  <si>
    <t>Toilettes</t>
  </si>
  <si>
    <t xml:space="preserve">32.95
</t>
  </si>
  <si>
    <t>Véhicules spéciaux d'appui
(bateaux,motoneige, logis, etc.)</t>
  </si>
  <si>
    <t xml:space="preserve">38.40
</t>
  </si>
  <si>
    <t xml:space="preserve">Quantel/Ultramatte
</t>
  </si>
  <si>
    <t xml:space="preserve">45.27
</t>
  </si>
  <si>
    <t>Équipe:</t>
  </si>
  <si>
    <t xml:space="preserve">Pellicule/Disques durs
</t>
  </si>
  <si>
    <t xml:space="preserve">51.61
</t>
  </si>
  <si>
    <t xml:space="preserve">52.40
</t>
  </si>
  <si>
    <t xml:space="preserve">52.90
</t>
  </si>
  <si>
    <t xml:space="preserve">53.90
</t>
  </si>
  <si>
    <t xml:space="preserve">53.30
</t>
  </si>
  <si>
    <t xml:space="preserve">Coordonnateur du design - animation
</t>
  </si>
  <si>
    <t>Directeur artistique - animation</t>
  </si>
  <si>
    <t xml:space="preserve">54.90
</t>
  </si>
  <si>
    <t xml:space="preserve">Chef du design - animation
</t>
  </si>
  <si>
    <t xml:space="preserve">Designer conception décor
</t>
  </si>
  <si>
    <t xml:space="preserve">Designer des accessoires
</t>
  </si>
  <si>
    <t xml:space="preserve">Directeur des effets spéciaux
</t>
  </si>
  <si>
    <t xml:space="preserve">Designer des effets spéciaux
</t>
  </si>
  <si>
    <t xml:space="preserve">Designer des couleurs (BG)
</t>
  </si>
  <si>
    <t xml:space="preserve">Designer des couleurs (Personnages)
</t>
  </si>
  <si>
    <t xml:space="preserve">Coordonnateur storyboard
</t>
  </si>
  <si>
    <t xml:space="preserve">Artiste storyboard
</t>
  </si>
  <si>
    <t xml:space="preserve">Technicien animatique
</t>
  </si>
  <si>
    <t xml:space="preserve">Directeur feuilles de direction
</t>
  </si>
  <si>
    <t xml:space="preserve">Minutage
</t>
  </si>
  <si>
    <t xml:space="preserve">Superviseur de scénario maquette - anim.
</t>
  </si>
  <si>
    <t xml:space="preserve">Artiste mise au propre de storyboard
</t>
  </si>
  <si>
    <t xml:space="preserve">Designer de conception des personnages
</t>
  </si>
  <si>
    <t xml:space="preserve">Assistant directeur des décors
</t>
  </si>
  <si>
    <t xml:space="preserve">Aritste décors
</t>
  </si>
  <si>
    <t xml:space="preserve">Artiste mise au propre
</t>
  </si>
  <si>
    <t xml:space="preserve">Animateur clé / Astiste de Key posing
</t>
  </si>
  <si>
    <t xml:space="preserve">Superviseur de l'animation
</t>
  </si>
  <si>
    <t xml:space="preserve">Coordonnateur de l'animation
</t>
  </si>
  <si>
    <t xml:space="preserve">Animateur
</t>
  </si>
  <si>
    <t xml:space="preserve">Animateur de la caméra
</t>
  </si>
  <si>
    <t xml:space="preserve">Vérificateur d'animation
</t>
  </si>
  <si>
    <t xml:space="preserve">Directeur décor couleur
</t>
  </si>
  <si>
    <t xml:space="preserve">Coordonnateur décor couleur
</t>
  </si>
  <si>
    <t xml:space="preserve">Artiste décors clés
</t>
  </si>
  <si>
    <t xml:space="preserve">Artiste décor couleur
</t>
  </si>
  <si>
    <t xml:space="preserve">Artiste personnages couleur
</t>
  </si>
  <si>
    <t xml:space="preserve">Artiste accessoires
</t>
  </si>
  <si>
    <t xml:space="preserve">Artiste effets spéciaux
</t>
  </si>
  <si>
    <t xml:space="preserve">Coloriste
</t>
  </si>
  <si>
    <t xml:space="preserve">Assembleur de niveau (Compositeur)
</t>
  </si>
  <si>
    <t xml:space="preserve">Stagiaires Animation 2D
</t>
  </si>
  <si>
    <t xml:space="preserve">55.90
</t>
  </si>
  <si>
    <t xml:space="preserve">Directeur de l'animation 2D
</t>
  </si>
  <si>
    <t xml:space="preserve">Artiste key layout
</t>
  </si>
  <si>
    <t xml:space="preserve">Sculpteur personnages
</t>
  </si>
  <si>
    <t xml:space="preserve">Modeleur personnages
</t>
  </si>
  <si>
    <t xml:space="preserve">Modeleur décors
</t>
  </si>
  <si>
    <t xml:space="preserve">Modeleur accessoires
</t>
  </si>
  <si>
    <t xml:space="preserve">Directeur set-up personnages
</t>
  </si>
  <si>
    <t xml:space="preserve">Set-up personnages
</t>
  </si>
  <si>
    <t xml:space="preserve">Directeur textures et mapping
</t>
  </si>
  <si>
    <t xml:space="preserve">Textures et mapping
</t>
  </si>
  <si>
    <t xml:space="preserve">Directeur technique adjoint
</t>
  </si>
  <si>
    <t xml:space="preserve">Administrateur système
</t>
  </si>
  <si>
    <t xml:space="preserve">Développeur / Ingénieur
</t>
  </si>
  <si>
    <t xml:space="preserve">Directeur de l'animation keyframe
</t>
  </si>
  <si>
    <t xml:space="preserve">Chef d'équipe de l'animation keyframe
</t>
  </si>
  <si>
    <t xml:space="preserve">Animateurs
</t>
  </si>
  <si>
    <t xml:space="preserve">Artistes éclairages
</t>
  </si>
  <si>
    <t xml:space="preserve">Directeur animateur effets spéciaux
</t>
  </si>
  <si>
    <t xml:space="preserve">Animateurs FX
</t>
  </si>
  <si>
    <t xml:space="preserve">Directeur animateur rendu
</t>
  </si>
  <si>
    <t xml:space="preserve">Animateur rendu
</t>
  </si>
  <si>
    <t xml:space="preserve">Directeur animateur compositing
</t>
  </si>
  <si>
    <t xml:space="preserve">Animateur compositing
</t>
  </si>
  <si>
    <t xml:space="preserve">Technicien en contrôle de qualité
</t>
  </si>
  <si>
    <t xml:space="preserve">Stagiaires Animation 3D
</t>
  </si>
  <si>
    <t xml:space="preserve">56.90
</t>
  </si>
  <si>
    <t>Directeur de l'animation 3D</t>
  </si>
  <si>
    <t xml:space="preserve">Opérateur temps réel
</t>
  </si>
  <si>
    <t xml:space="preserve">Directeur animateur temps réel
</t>
  </si>
  <si>
    <t xml:space="preserve">Animateur temps réel
</t>
  </si>
  <si>
    <t xml:space="preserve">Superviseur de capture de mouvement
</t>
  </si>
  <si>
    <t xml:space="preserve">Opérateur de tournage
</t>
  </si>
  <si>
    <t xml:space="preserve">Animateur pour traitement de données
</t>
  </si>
  <si>
    <t xml:space="preserve">Bricoleur de service pour accessoires
</t>
  </si>
  <si>
    <t xml:space="preserve">Stagiaires MOCAP
</t>
  </si>
  <si>
    <t xml:space="preserve">Forfait MOCAP
</t>
  </si>
  <si>
    <t xml:space="preserve">57.90
</t>
  </si>
  <si>
    <t>MATÉRIEL ET FOURNITURES - ANIMATION</t>
  </si>
  <si>
    <t>TOTAL MATÉRIEL ET FOURNITURES - ANIMATION</t>
  </si>
  <si>
    <t xml:space="preserve">Piste guide
</t>
  </si>
  <si>
    <t xml:space="preserve">Monteur des voix
</t>
  </si>
  <si>
    <t xml:space="preserve">Chef d'équipe / superviseur de prod. - anim.
</t>
  </si>
  <si>
    <t xml:space="preserve">Directeur de production - animation
</t>
  </si>
  <si>
    <t xml:space="preserve">Assistant directeur de production - animation
</t>
  </si>
  <si>
    <t xml:space="preserve">Directeur technique - animation
</t>
  </si>
  <si>
    <t xml:space="preserve">Chef coordonnateur - animation
</t>
  </si>
  <si>
    <t xml:space="preserve">Coordonnateur - animation
</t>
  </si>
  <si>
    <t xml:space="preserve">Assistant réalisateur - animation
</t>
  </si>
  <si>
    <t xml:space="preserve">Secrétaire du réalisateur - animation
</t>
  </si>
  <si>
    <t xml:space="preserve">Assitant de production - animation
</t>
  </si>
  <si>
    <t xml:space="preserve">Secrétaire de production - animation
</t>
  </si>
  <si>
    <t xml:space="preserve">Comptable de production - animation
</t>
  </si>
  <si>
    <t xml:space="preserve">Assistant comptable de production - animation
</t>
  </si>
  <si>
    <t>Régime de pensions (RRQ (QC seulement) / RPC (reste Canada))</t>
  </si>
  <si>
    <t>AVANTAGES SOCIAUX - ANIMATION</t>
  </si>
  <si>
    <t>TOTAL AVANTAGES SOCIAUX - ANIMATION</t>
  </si>
  <si>
    <t xml:space="preserve">Station serveur fichier
</t>
  </si>
  <si>
    <t xml:space="preserve">Mémoire supplémentaire
</t>
  </si>
  <si>
    <t xml:space="preserve">Station maintenance serveur fichier
</t>
  </si>
  <si>
    <t xml:space="preserve">Parc de calculs
</t>
  </si>
  <si>
    <t xml:space="preserve">Mémoire et puissance (cpu) supplémentaires
</t>
  </si>
  <si>
    <t xml:space="preserve">Network - NFS (Network file system)
</t>
  </si>
  <si>
    <t xml:space="preserve">Installation réseau et équipement réseau
</t>
  </si>
  <si>
    <t xml:space="preserve">Logiciels
</t>
  </si>
  <si>
    <t xml:space="preserve">Licences
</t>
  </si>
  <si>
    <t xml:space="preserve">Périphériques
</t>
  </si>
  <si>
    <t xml:space="preserve">Banque d'éléments 3D
</t>
  </si>
  <si>
    <t xml:space="preserve">Fournitures
</t>
  </si>
  <si>
    <t xml:space="preserve">Rendering
</t>
  </si>
  <si>
    <t>ÉQUIPEMENT DE MONTAGE</t>
  </si>
  <si>
    <t xml:space="preserve">60.02
</t>
  </si>
  <si>
    <t xml:space="preserve">Coordonnateur de postproduction
</t>
  </si>
  <si>
    <t xml:space="preserve">60.21
</t>
  </si>
  <si>
    <t xml:space="preserve">60.22
</t>
  </si>
  <si>
    <t xml:space="preserve">60.93
</t>
  </si>
  <si>
    <t>Copies de distribution:</t>
  </si>
  <si>
    <t xml:space="preserve">Livrables vidéo - Bibliothèque et archives (BAC)
</t>
  </si>
  <si>
    <t>Postproduction vidéo (image)</t>
  </si>
  <si>
    <t>Postproduction vidéo (son)</t>
  </si>
  <si>
    <t>Postproduction film (image)</t>
  </si>
  <si>
    <t>Postproduction film (son)</t>
  </si>
  <si>
    <t xml:space="preserve">66.01
</t>
  </si>
  <si>
    <t xml:space="preserve">Superviseur de musique
</t>
  </si>
  <si>
    <t xml:space="preserve">66.71
</t>
  </si>
  <si>
    <t xml:space="preserve">67.90
</t>
  </si>
  <si>
    <t xml:space="preserve">70.02
</t>
  </si>
  <si>
    <t xml:space="preserve">70.21
</t>
  </si>
  <si>
    <t xml:space="preserve">70.22
</t>
  </si>
  <si>
    <t>Erreurs et omissions (E&amp;O)</t>
  </si>
  <si>
    <t>of B+C</t>
  </si>
  <si>
    <t>Effets visuels (VFX) / Images conçues par ord. :</t>
  </si>
  <si>
    <t xml:space="preserve">Producteur(s) superviseur(s)
</t>
  </si>
  <si>
    <r>
      <t>Vedettes forfaitaires</t>
    </r>
    <r>
      <rPr>
        <sz val="9"/>
        <rFont val="Geneva"/>
        <family val="2"/>
      </rPr>
      <t xml:space="preserve">
</t>
    </r>
  </si>
  <si>
    <t xml:space="preserve">Voix hors champ/Narration
</t>
  </si>
  <si>
    <t xml:space="preserve">Répétitions/Essayages
</t>
  </si>
  <si>
    <t xml:space="preserve">Traiteur
</t>
  </si>
  <si>
    <t xml:space="preserve">Chef costumier
</t>
  </si>
  <si>
    <t xml:space="preserve">Maquilleur en Chef
</t>
  </si>
  <si>
    <t>Opérateur Dolly</t>
  </si>
  <si>
    <t>Fonds des Services de Santé (FSS)</t>
  </si>
  <si>
    <t>Compensation des Travailleurs</t>
  </si>
  <si>
    <t xml:space="preserve">Déchets/Recyclage
</t>
  </si>
  <si>
    <t xml:space="preserve">Personnel paramédical
</t>
  </si>
  <si>
    <t xml:space="preserve">Officiers de Police/Contrôleurs de circulation
</t>
  </si>
  <si>
    <t xml:space="preserve">Disques durs/Cartes
</t>
  </si>
  <si>
    <t xml:space="preserve">Rushes/Dailies - Copies de visionnement </t>
  </si>
  <si>
    <t xml:space="preserve">Location de studio de son
</t>
  </si>
  <si>
    <t xml:space="preserve">Locations -  fournitures de régie
</t>
  </si>
  <si>
    <t xml:space="preserve">Achats - fournitures de régie
</t>
  </si>
  <si>
    <t xml:space="preserve">Directeur Layout 3D
</t>
  </si>
  <si>
    <t xml:space="preserve">Infographistes Layout 3D
</t>
  </si>
  <si>
    <t xml:space="preserve">Superviseur Layout
</t>
  </si>
  <si>
    <t xml:space="preserve">Concepteur sonore
</t>
  </si>
  <si>
    <t>Sortie en salles</t>
  </si>
  <si>
    <t xml:space="preserve">Coordonnateur - Libération de droits musicaux
</t>
  </si>
  <si>
    <t xml:space="preserve">Coordonnateur - Libération des droits </t>
  </si>
  <si>
    <t>Allocations (cellulaire, ordinateur, petit matériel, etc.)</t>
  </si>
  <si>
    <t xml:space="preserve">Superviseur montage sonore
</t>
  </si>
  <si>
    <t>Autres sorties</t>
  </si>
  <si>
    <t xml:space="preserve">Séance Photos
</t>
  </si>
  <si>
    <t>Producteur(s)</t>
  </si>
  <si>
    <t>Réalisateur(s)</t>
  </si>
  <si>
    <t>PRODUCTEUR(S)</t>
  </si>
  <si>
    <t>TOTAL PRODUCTEUR(S)</t>
  </si>
  <si>
    <t>RÉALISATEUR(S)</t>
  </si>
  <si>
    <t>TOTAL RÉALISATEUR(S)</t>
  </si>
  <si>
    <t xml:space="preserve">TOTAL VEDETTES </t>
  </si>
  <si>
    <t xml:space="preserve">Régisseur de distribution - figuration
</t>
  </si>
  <si>
    <t xml:space="preserve">Frais de distribution - figuration
</t>
  </si>
  <si>
    <t xml:space="preserve">Assistant à la distribution - figuration
</t>
  </si>
  <si>
    <t xml:space="preserve">Dépenses de distribution - figuration
</t>
  </si>
  <si>
    <t xml:space="preserve">Scripte
   </t>
  </si>
  <si>
    <t xml:space="preserve">Concepteur surveillant/Concepteur artistique
</t>
  </si>
  <si>
    <t xml:space="preserve">Coiffeur en chef
</t>
  </si>
  <si>
    <t>Technicien haute définition numérique (DIT/DUT/DMT)</t>
  </si>
  <si>
    <t xml:space="preserve">Coordonnateur des transports
</t>
  </si>
  <si>
    <r>
      <t>Téléphone/cellulaire/télécopieur</t>
    </r>
    <r>
      <rPr>
        <strike/>
        <sz val="9"/>
        <rFont val="Geneva"/>
        <family val="2"/>
      </rPr>
      <t xml:space="preserve">
</t>
    </r>
  </si>
  <si>
    <t xml:space="preserve">Collations (bureau)
</t>
  </si>
  <si>
    <t xml:space="preserve">Service de traiteur (bureau)
</t>
  </si>
  <si>
    <t xml:space="preserve">Expédition/douane/courtage
</t>
  </si>
  <si>
    <t xml:space="preserve">Copie de travail/Transferts
</t>
  </si>
  <si>
    <t xml:space="preserve">Superviseur de postproduction
</t>
  </si>
  <si>
    <t xml:space="preserve">Superviseur de postsynchronisation (ADR)
</t>
  </si>
  <si>
    <t>TOTAL ÉQUIPEMENT DE MONTAGE</t>
  </si>
  <si>
    <t>POSTPRODUCTION FILM (IMAGE)</t>
  </si>
  <si>
    <t>TOTAL POSTPRODUCTION FILM (IMAGE)</t>
  </si>
  <si>
    <r>
      <rPr>
        <sz val="9"/>
        <rFont val="Geneva"/>
        <family val="2"/>
      </rPr>
      <t xml:space="preserve">DCP/Bande vidéo maîtresse
</t>
    </r>
  </si>
  <si>
    <t xml:space="preserve">DVD/Blu-rays
</t>
  </si>
  <si>
    <t xml:space="preserve">16.15
</t>
  </si>
  <si>
    <t xml:space="preserve">Autre personnel effets spéciaux
</t>
  </si>
  <si>
    <t xml:space="preserve">17.15
</t>
  </si>
  <si>
    <t>description</t>
  </si>
  <si>
    <t>TOTAL</t>
  </si>
  <si>
    <t>70.26</t>
  </si>
  <si>
    <t>70.41</t>
  </si>
  <si>
    <t>PUBLICITÉ EN COURS DE PRODUCTION</t>
  </si>
  <si>
    <t xml:space="preserve">Participation aux marchés et inscriptions aux galas/remises de prix
</t>
  </si>
  <si>
    <t>TOTAL PUBLICITÉ EN COURS DE PRODUCTION</t>
  </si>
  <si>
    <t>Publicité en cours de production</t>
  </si>
  <si>
    <t>Montant</t>
  </si>
  <si>
    <t>Oui</t>
  </si>
  <si>
    <t>Non</t>
  </si>
  <si>
    <t>Main-d'œuvre admissible CI</t>
  </si>
  <si>
    <t>Confirmée
O/N</t>
  </si>
  <si>
    <t>Montant total</t>
  </si>
  <si>
    <t>SOURCE(S) DE FINANCEMENT</t>
  </si>
  <si>
    <t>O/N</t>
  </si>
  <si>
    <t>Programmation</t>
  </si>
  <si>
    <t>Développement de l'auditoire</t>
  </si>
  <si>
    <t>Fonds TELUS</t>
  </si>
  <si>
    <t>TOTAL :</t>
  </si>
  <si>
    <t>Avez-vous vérifié si vous étiez admissible aux crédits d'impôt ?</t>
  </si>
  <si>
    <t>Avez-vous tenu compte que le Fonds TELUS a un effet réducteur sur vos crédits d'impôt ?</t>
  </si>
  <si>
    <t xml:space="preserve">*Veuillez nous fournir ou copier/coller vos calculs de crédit d'impôt en utilisant les feuilles de calculs </t>
  </si>
  <si>
    <t>de :</t>
  </si>
  <si>
    <t>à :</t>
  </si>
  <si>
    <t>SORTIES DE FONDS :</t>
  </si>
  <si>
    <t>Droits d'auteurs/acquisitions</t>
  </si>
  <si>
    <t>Productrice / Producteur</t>
  </si>
  <si>
    <t xml:space="preserve">Réalisatrice / Réalisateur </t>
  </si>
  <si>
    <t>Vedettes forfaitaires</t>
  </si>
  <si>
    <t>SOUS-TOTAL « A »</t>
  </si>
  <si>
    <t>Comédiennes ou comédiens</t>
  </si>
  <si>
    <t>Figurantes ou figurants</t>
  </si>
  <si>
    <t>Équipe chargée de la production</t>
  </si>
  <si>
    <t>Équipe chargée de la conception artistique</t>
  </si>
  <si>
    <t>Équipe chargée de la construction</t>
  </si>
  <si>
    <t>Équipe chargée des décors</t>
  </si>
  <si>
    <t>Équipe chargée des accessoires</t>
  </si>
  <si>
    <t>Équipe chargée des effets spéciaux</t>
  </si>
  <si>
    <t>Équipe chargée des costumes</t>
  </si>
  <si>
    <t>Équipe chargée du maquillage/de la coiffure</t>
  </si>
  <si>
    <t>Équipe de machinistes</t>
  </si>
  <si>
    <t>Équipe responsable du son</t>
  </si>
  <si>
    <t>Équipe responsable du transport</t>
  </si>
  <si>
    <t>Bénéfices marginaux</t>
  </si>
  <si>
    <t>Frais du bureau de production</t>
  </si>
  <si>
    <t>Frais de bureau/lieux de tournage</t>
  </si>
  <si>
    <t>Frais sur les lieux de tournage</t>
  </si>
  <si>
    <t>Frais de déplacements et de séjour</t>
  </si>
  <si>
    <t>Matériaux de construction</t>
  </si>
  <si>
    <t>Matériel d'artistes</t>
  </si>
  <si>
    <t>Équipement machiniste</t>
  </si>
  <si>
    <t>SOUS-TOTAL « B » (Production)</t>
  </si>
  <si>
    <t>Équipe de montage</t>
  </si>
  <si>
    <t>Post-production vidéo (image)</t>
  </si>
  <si>
    <t>Post-production vidéo (son)</t>
  </si>
  <si>
    <t>Laboratoire de post-production</t>
  </si>
  <si>
    <t>Post-production du son</t>
  </si>
  <si>
    <t>Titres/effets visuels/archives</t>
  </si>
  <si>
    <t>Doublage/Sous-titrage</t>
  </si>
  <si>
    <t>SOUS-TOTAL « C » (Post-production)</t>
  </si>
  <si>
    <t>SOUS-TOTAUX « B » + « C» (Production et Post-production)</t>
  </si>
  <si>
    <t>SOUS-TOTAL DES SORTIES</t>
  </si>
  <si>
    <t>RENTRÉES DE FONDS PRÉVUES :</t>
  </si>
  <si>
    <t>Licence première fenêtre de diffusion</t>
  </si>
  <si>
    <t>Licence deuxième fenêtre de diffusion</t>
  </si>
  <si>
    <t>Contribution des droits de diffusion</t>
  </si>
  <si>
    <t>Participation au capital</t>
  </si>
  <si>
    <t>Autre financement</t>
  </si>
  <si>
    <t>Avance de distribution</t>
  </si>
  <si>
    <t>Investissement de la société de production</t>
  </si>
  <si>
    <t>Crédit d'impôt fédéral</t>
  </si>
  <si>
    <t>Crédit d'impôt provincial</t>
  </si>
  <si>
    <t>TOTAL DES RENTRÉES</t>
  </si>
  <si>
    <t>POSITIONS DE TRÉSORERIE MENSUELLES NETTES PRÉVUES :</t>
  </si>
  <si>
    <t>POSITION DE TRÉSORERIE GLOBALE :</t>
  </si>
  <si>
    <t>Nom de  la personne ou de la société*</t>
  </si>
  <si>
    <t>Choisir</t>
  </si>
  <si>
    <t>Déclaration:</t>
  </si>
  <si>
    <t xml:space="preserve">Préparation de la distribution et de la mise en marché </t>
  </si>
  <si>
    <t>Sous-total</t>
  </si>
  <si>
    <t>Sous-compte</t>
  </si>
  <si>
    <t>Ce rapport de coûts contient des formules. Si vous devez ajouter des lignes, assurez-vous de copier la ligne entière de manière à conserver toutes les formules.</t>
  </si>
  <si>
    <t>Payé à ce jour</t>
  </si>
  <si>
    <t>Coûts à ce jour</t>
  </si>
  <si>
    <t>Coûts totaux</t>
  </si>
  <si>
    <t>Écart</t>
  </si>
  <si>
    <t>Explications/renseignements</t>
  </si>
  <si>
    <t>Coûts inscrits au budget ordinaire</t>
  </si>
  <si>
    <t>0100</t>
  </si>
  <si>
    <t>0200</t>
  </si>
  <si>
    <t>0300</t>
  </si>
  <si>
    <t>0400</t>
  </si>
  <si>
    <t>PRODUCTRICE OU PRODUCTEUR</t>
  </si>
  <si>
    <t>0500</t>
  </si>
  <si>
    <t>RÉALISATRICE OU RÉALISATEUR</t>
  </si>
  <si>
    <t>0600</t>
  </si>
  <si>
    <t>Total section A - budget ordinaire</t>
  </si>
  <si>
    <t>1000</t>
  </si>
  <si>
    <t>COMÉDIENNES ET COMÉDIENS</t>
  </si>
  <si>
    <t>1100</t>
  </si>
  <si>
    <t>1200</t>
  </si>
  <si>
    <t>1300</t>
  </si>
  <si>
    <t>1400</t>
  </si>
  <si>
    <t>1500</t>
  </si>
  <si>
    <t>1600</t>
  </si>
  <si>
    <t>ÉQUIPES ACCESSOIRES</t>
  </si>
  <si>
    <t>1700</t>
  </si>
  <si>
    <t>1800</t>
  </si>
  <si>
    <t>1900</t>
  </si>
  <si>
    <t>ÉQUIPE COSTUME</t>
  </si>
  <si>
    <t>2000</t>
  </si>
  <si>
    <t>2100</t>
  </si>
  <si>
    <t>2200</t>
  </si>
  <si>
    <t>2300</t>
  </si>
  <si>
    <t>ÉQUIPE ÉLECTRICITÉ</t>
  </si>
  <si>
    <t>2400</t>
  </si>
  <si>
    <t>ÉQUIPE MACHINISTES</t>
  </si>
  <si>
    <t>2500</t>
  </si>
  <si>
    <t>2600</t>
  </si>
  <si>
    <t>2700</t>
  </si>
  <si>
    <t>CHARGES SOCIALES</t>
  </si>
  <si>
    <t>2800</t>
  </si>
  <si>
    <t>2900</t>
  </si>
  <si>
    <t>3000</t>
  </si>
  <si>
    <t>FRAIS DE BUREAU/LIEUX DE TOURNAGE</t>
  </si>
  <si>
    <t>3100</t>
  </si>
  <si>
    <t>3200</t>
  </si>
  <si>
    <t>3300</t>
  </si>
  <si>
    <t>FRAIS DE VOYAGE/SÉJOUR</t>
  </si>
  <si>
    <t>3400</t>
  </si>
  <si>
    <t>3500</t>
  </si>
  <si>
    <t>3600</t>
  </si>
  <si>
    <t>FOURNITURES ARTISTIQUES</t>
  </si>
  <si>
    <t>3700</t>
  </si>
  <si>
    <t>3800</t>
  </si>
  <si>
    <t>3900</t>
  </si>
  <si>
    <t>4000</t>
  </si>
  <si>
    <t>4100</t>
  </si>
  <si>
    <t>4200</t>
  </si>
  <si>
    <t>4300</t>
  </si>
  <si>
    <t>4400</t>
  </si>
  <si>
    <t>4500</t>
  </si>
  <si>
    <t>4600</t>
  </si>
  <si>
    <t>4700</t>
  </si>
  <si>
    <t>ÉQUIPEMENT MACHINISTES</t>
  </si>
  <si>
    <t>4800</t>
  </si>
  <si>
    <t>4900</t>
  </si>
  <si>
    <t>DEUXIÈME ÉQUIPE</t>
  </si>
  <si>
    <t>5000</t>
  </si>
  <si>
    <t>BANDES VIDÉO</t>
  </si>
  <si>
    <t>5100</t>
  </si>
  <si>
    <t>Total section B - production</t>
  </si>
  <si>
    <t>Coûts hors bilan</t>
  </si>
  <si>
    <t>6000</t>
  </si>
  <si>
    <t>6100</t>
  </si>
  <si>
    <t xml:space="preserve">ÉQUIPEMENT MONTAGE </t>
  </si>
  <si>
    <t>6200</t>
  </si>
  <si>
    <t>6300</t>
  </si>
  <si>
    <t>6400</t>
  </si>
  <si>
    <t>LABORATOIRE POSTPRODUCTION</t>
  </si>
  <si>
    <t>6500</t>
  </si>
  <si>
    <t>POSTPRODUCTION SON</t>
  </si>
  <si>
    <t>6600</t>
  </si>
  <si>
    <t>6700</t>
  </si>
  <si>
    <t>TITRES/EFFETS VISUELS/ARCHIVES</t>
  </si>
  <si>
    <t>6800</t>
  </si>
  <si>
    <t>DOUBLAGE/SOUS-TITRAGE</t>
  </si>
  <si>
    <t>6900</t>
  </si>
  <si>
    <t xml:space="preserve">  Total section C - postproduction</t>
  </si>
  <si>
    <t>Total B + C</t>
  </si>
  <si>
    <t>(Production et postproduction)</t>
  </si>
  <si>
    <t>Section D - divers</t>
  </si>
  <si>
    <t>7000</t>
  </si>
  <si>
    <t>PUBLICITÉ</t>
  </si>
  <si>
    <t>7100</t>
  </si>
  <si>
    <t>FRAIS GÉNÉRAUX/DIVERS</t>
  </si>
  <si>
    <t>7200</t>
  </si>
  <si>
    <t>COÛTS INDIRECTS</t>
  </si>
  <si>
    <t>Total section D</t>
  </si>
  <si>
    <t>TOTAL PARTIEL (A-D)</t>
  </si>
  <si>
    <t>8000</t>
  </si>
  <si>
    <t>8100</t>
  </si>
  <si>
    <t>8200</t>
  </si>
  <si>
    <t>8500</t>
  </si>
  <si>
    <r>
      <t xml:space="preserve"> </t>
    </r>
    <r>
      <rPr>
        <b/>
        <sz val="9"/>
        <rFont val="Arial"/>
        <family val="2"/>
      </rPr>
      <t xml:space="preserve">Signature : </t>
    </r>
  </si>
  <si>
    <t xml:space="preserve">Titre : </t>
  </si>
  <si>
    <t xml:space="preserve">Date : </t>
  </si>
  <si>
    <t>0101</t>
  </si>
  <si>
    <t>Acquisitions</t>
  </si>
  <si>
    <t>0195</t>
  </si>
  <si>
    <t>Total 0100</t>
  </si>
  <si>
    <t/>
  </si>
  <si>
    <t>0201</t>
  </si>
  <si>
    <t>Scénariste</t>
  </si>
  <si>
    <t>0205</t>
  </si>
  <si>
    <t>Consultantes ou consultants</t>
  </si>
  <si>
    <t>0215</t>
  </si>
  <si>
    <t>Découpage</t>
  </si>
  <si>
    <t>0220</t>
  </si>
  <si>
    <t>0225</t>
  </si>
  <si>
    <t>Recherche</t>
  </si>
  <si>
    <t>0227</t>
  </si>
  <si>
    <t>Recherche/acquisitions de droits</t>
  </si>
  <si>
    <t>0230</t>
  </si>
  <si>
    <t>Secrétariat</t>
  </si>
  <si>
    <t>0235</t>
  </si>
  <si>
    <t>Impression</t>
  </si>
  <si>
    <t>0260</t>
  </si>
  <si>
    <t>0265</t>
  </si>
  <si>
    <t>0290</t>
  </si>
  <si>
    <t>0295</t>
  </si>
  <si>
    <t>Total 0200</t>
  </si>
  <si>
    <t>0301</t>
  </si>
  <si>
    <t>0305</t>
  </si>
  <si>
    <t>0325</t>
  </si>
  <si>
    <t>0350</t>
  </si>
  <si>
    <t>0360</t>
  </si>
  <si>
    <t>0365</t>
  </si>
  <si>
    <t>0370</t>
  </si>
  <si>
    <t>Promotion</t>
  </si>
  <si>
    <t>0395</t>
  </si>
  <si>
    <t>Total 0300</t>
  </si>
  <si>
    <t>0401</t>
  </si>
  <si>
    <t>0405</t>
  </si>
  <si>
    <t>0407</t>
  </si>
  <si>
    <t>0410</t>
  </si>
  <si>
    <t>0415</t>
  </si>
  <si>
    <t>0425</t>
  </si>
  <si>
    <t>0460</t>
  </si>
  <si>
    <t>0465</t>
  </si>
  <si>
    <t>0470</t>
  </si>
  <si>
    <t>0490</t>
  </si>
  <si>
    <t>0495</t>
  </si>
  <si>
    <t>Total 0400</t>
  </si>
  <si>
    <t>RÉALISATION</t>
  </si>
  <si>
    <t>0501</t>
  </si>
  <si>
    <t>0505</t>
  </si>
  <si>
    <t>0507</t>
  </si>
  <si>
    <t>0530</t>
  </si>
  <si>
    <t>0560</t>
  </si>
  <si>
    <t>0565</t>
  </si>
  <si>
    <t>0590</t>
  </si>
  <si>
    <t>0592</t>
  </si>
  <si>
    <t>0595</t>
  </si>
  <si>
    <t>Total 0500</t>
  </si>
  <si>
    <t>0601</t>
  </si>
  <si>
    <t>0604</t>
  </si>
  <si>
    <t>0640</t>
  </si>
  <si>
    <t>Reprise de voix  (ADR / bouclage)</t>
  </si>
  <si>
    <t>0644</t>
  </si>
  <si>
    <t>0660</t>
  </si>
  <si>
    <t xml:space="preserve">Frais de voyage </t>
  </si>
  <si>
    <t>0665</t>
  </si>
  <si>
    <t>0670</t>
  </si>
  <si>
    <t>Faux frais</t>
  </si>
  <si>
    <t>0672</t>
  </si>
  <si>
    <t>Frais de postproduction</t>
  </si>
  <si>
    <t>0690</t>
  </si>
  <si>
    <t>0692</t>
  </si>
  <si>
    <t>0695</t>
  </si>
  <si>
    <t>Total 0600</t>
  </si>
  <si>
    <t>Section B</t>
  </si>
  <si>
    <t>1001</t>
  </si>
  <si>
    <t>1004</t>
  </si>
  <si>
    <t>1010</t>
  </si>
  <si>
    <t>1018</t>
  </si>
  <si>
    <t>1020</t>
  </si>
  <si>
    <t>1021</t>
  </si>
  <si>
    <t>1025</t>
  </si>
  <si>
    <t>1028</t>
  </si>
  <si>
    <t>1030</t>
  </si>
  <si>
    <t>1040</t>
  </si>
  <si>
    <t>1043</t>
  </si>
  <si>
    <t>1050</t>
  </si>
  <si>
    <t>1052</t>
  </si>
  <si>
    <t>1055</t>
  </si>
  <si>
    <t>1060</t>
  </si>
  <si>
    <t>1065</t>
  </si>
  <si>
    <t>1070</t>
  </si>
  <si>
    <t>1075</t>
  </si>
  <si>
    <t>1076</t>
  </si>
  <si>
    <t>1077</t>
  </si>
  <si>
    <t>1090</t>
  </si>
  <si>
    <t>1092</t>
  </si>
  <si>
    <t>1095</t>
  </si>
  <si>
    <t>Total 1000</t>
  </si>
  <si>
    <t>1101</t>
  </si>
  <si>
    <t>1110</t>
  </si>
  <si>
    <t>1120</t>
  </si>
  <si>
    <t>1170</t>
  </si>
  <si>
    <t>1172</t>
  </si>
  <si>
    <t>1174</t>
  </si>
  <si>
    <t>1175</t>
  </si>
  <si>
    <t>1180</t>
  </si>
  <si>
    <t>1181</t>
  </si>
  <si>
    <t>1182</t>
  </si>
  <si>
    <t>1190</t>
  </si>
  <si>
    <t>1195</t>
  </si>
  <si>
    <t>Total 1100</t>
  </si>
  <si>
    <t>1201</t>
  </si>
  <si>
    <t>1205</t>
  </si>
  <si>
    <t>1208</t>
  </si>
  <si>
    <t>1210</t>
  </si>
  <si>
    <t>1215</t>
  </si>
  <si>
    <t>1216</t>
  </si>
  <si>
    <t>1220</t>
  </si>
  <si>
    <t>1223</t>
  </si>
  <si>
    <t>1228</t>
  </si>
  <si>
    <t>1235</t>
  </si>
  <si>
    <t>1240</t>
  </si>
  <si>
    <t>1243</t>
  </si>
  <si>
    <t>1245</t>
  </si>
  <si>
    <t>1248</t>
  </si>
  <si>
    <t>1250</t>
  </si>
  <si>
    <t>1252</t>
  </si>
  <si>
    <t>1254</t>
  </si>
  <si>
    <t>1260</t>
  </si>
  <si>
    <t>1262</t>
  </si>
  <si>
    <t>1264</t>
  </si>
  <si>
    <t>1270</t>
  </si>
  <si>
    <t>Service de traiteur</t>
  </si>
  <si>
    <t>1280</t>
  </si>
  <si>
    <t>1295</t>
  </si>
  <si>
    <t>Total 1200</t>
  </si>
  <si>
    <t>1301</t>
  </si>
  <si>
    <t>1310</t>
  </si>
  <si>
    <t>1312</t>
  </si>
  <si>
    <t>1314</t>
  </si>
  <si>
    <t>1320</t>
  </si>
  <si>
    <t>1330</t>
  </si>
  <si>
    <t>1335</t>
  </si>
  <si>
    <t>1395</t>
  </si>
  <si>
    <t>Total 1300</t>
  </si>
  <si>
    <t>ÉQUIPE DE CONSTRUCTION</t>
  </si>
  <si>
    <t>1401</t>
  </si>
  <si>
    <t>1420</t>
  </si>
  <si>
    <t>1425</t>
  </si>
  <si>
    <t>1440</t>
  </si>
  <si>
    <t>1445</t>
  </si>
  <si>
    <t>1450</t>
  </si>
  <si>
    <t>1460</t>
  </si>
  <si>
    <t>1465</t>
  </si>
  <si>
    <t>1470</t>
  </si>
  <si>
    <t>1475</t>
  </si>
  <si>
    <t>1495</t>
  </si>
  <si>
    <t>Total 1400</t>
  </si>
  <si>
    <t>ÉQUIPE HABILLAGE DU DÉCOR</t>
  </si>
  <si>
    <t>1501</t>
  </si>
  <si>
    <t>1510</t>
  </si>
  <si>
    <t>1515</t>
  </si>
  <si>
    <t>1520</t>
  </si>
  <si>
    <t>1530</t>
  </si>
  <si>
    <t>1595</t>
  </si>
  <si>
    <t>Total 1500</t>
  </si>
  <si>
    <t>EQUIPE ACCESSOIRES</t>
  </si>
  <si>
    <t>1601</t>
  </si>
  <si>
    <t>1610</t>
  </si>
  <si>
    <t>1615</t>
  </si>
  <si>
    <t>1616</t>
  </si>
  <si>
    <t>1695</t>
  </si>
  <si>
    <t>Total 1600</t>
  </si>
  <si>
    <t>1701</t>
  </si>
  <si>
    <t>1710</t>
  </si>
  <si>
    <t>1795</t>
  </si>
  <si>
    <t>Total 1700</t>
  </si>
  <si>
    <t>1801</t>
  </si>
  <si>
    <t>1895</t>
  </si>
  <si>
    <t>Total 1800</t>
  </si>
  <si>
    <t>1901</t>
  </si>
  <si>
    <t>1903</t>
  </si>
  <si>
    <t>1905</t>
  </si>
  <si>
    <t>1910</t>
  </si>
  <si>
    <t>1920</t>
  </si>
  <si>
    <t>1930</t>
  </si>
  <si>
    <t>1995</t>
  </si>
  <si>
    <t>Total 1900</t>
  </si>
  <si>
    <t>2001</t>
  </si>
  <si>
    <t>2010</t>
  </si>
  <si>
    <t>2020</t>
  </si>
  <si>
    <t>2040</t>
  </si>
  <si>
    <t>2060</t>
  </si>
  <si>
    <t>2065</t>
  </si>
  <si>
    <t>2070</t>
  </si>
  <si>
    <t>2075</t>
  </si>
  <si>
    <t>2080</t>
  </si>
  <si>
    <t>2095</t>
  </si>
  <si>
    <t>Total 2000</t>
  </si>
  <si>
    <t>2101</t>
  </si>
  <si>
    <t>2103</t>
  </si>
  <si>
    <t>2105</t>
  </si>
  <si>
    <t>2108</t>
  </si>
  <si>
    <t>2110</t>
  </si>
  <si>
    <t>2112</t>
  </si>
  <si>
    <t>2115</t>
  </si>
  <si>
    <t>2120</t>
  </si>
  <si>
    <t>2125</t>
  </si>
  <si>
    <t>2130</t>
  </si>
  <si>
    <t>2135</t>
  </si>
  <si>
    <t>2140</t>
  </si>
  <si>
    <t>2145</t>
  </si>
  <si>
    <t>2150</t>
  </si>
  <si>
    <t>2155</t>
  </si>
  <si>
    <t>Entretien</t>
  </si>
  <si>
    <t>2160</t>
  </si>
  <si>
    <t>2165</t>
  </si>
  <si>
    <t>2170</t>
  </si>
  <si>
    <t>2175</t>
  </si>
  <si>
    <t>2185</t>
  </si>
  <si>
    <t>2195</t>
  </si>
  <si>
    <t>Total 2100</t>
  </si>
  <si>
    <t>2201</t>
  </si>
  <si>
    <t>2205</t>
  </si>
  <si>
    <t>2210</t>
  </si>
  <si>
    <t>2211</t>
  </si>
  <si>
    <t>2212</t>
  </si>
  <si>
    <t>2220</t>
  </si>
  <si>
    <t>2250</t>
  </si>
  <si>
    <t>2260</t>
  </si>
  <si>
    <t>2263</t>
  </si>
  <si>
    <t>2266</t>
  </si>
  <si>
    <t>2270</t>
  </si>
  <si>
    <t>2295</t>
  </si>
  <si>
    <t>Total 2200</t>
  </si>
  <si>
    <t>2301</t>
  </si>
  <si>
    <t>2310</t>
  </si>
  <si>
    <t>2320</t>
  </si>
  <si>
    <t>2330</t>
  </si>
  <si>
    <t>2340</t>
  </si>
  <si>
    <t>2350</t>
  </si>
  <si>
    <t>2395</t>
  </si>
  <si>
    <t>Total 2300</t>
  </si>
  <si>
    <t>2401</t>
  </si>
  <si>
    <t>2410</t>
  </si>
  <si>
    <t>2420</t>
  </si>
  <si>
    <t>2428</t>
  </si>
  <si>
    <t>2430</t>
  </si>
  <si>
    <t>2440</t>
  </si>
  <si>
    <t>2450</t>
  </si>
  <si>
    <t>2470</t>
  </si>
  <si>
    <t>2495</t>
  </si>
  <si>
    <t>2501</t>
  </si>
  <si>
    <t>2510</t>
  </si>
  <si>
    <t>2515</t>
  </si>
  <si>
    <t>2520</t>
  </si>
  <si>
    <t>2570</t>
  </si>
  <si>
    <t>2595</t>
  </si>
  <si>
    <t>Total 2500</t>
  </si>
  <si>
    <t>2601</t>
  </si>
  <si>
    <t>2610</t>
  </si>
  <si>
    <t>2612</t>
  </si>
  <si>
    <t>2620</t>
  </si>
  <si>
    <t>2695</t>
  </si>
  <si>
    <t>Total 2600</t>
  </si>
  <si>
    <t>2701</t>
  </si>
  <si>
    <t>Gouvernement</t>
  </si>
  <si>
    <t>2702</t>
  </si>
  <si>
    <t>Syndicat/association</t>
  </si>
  <si>
    <t>2795</t>
  </si>
  <si>
    <t>Total 2700</t>
  </si>
  <si>
    <t>2801</t>
  </si>
  <si>
    <t>2803</t>
  </si>
  <si>
    <t>2805</t>
  </si>
  <si>
    <t>2807</t>
  </si>
  <si>
    <t>2810</t>
  </si>
  <si>
    <t>2815</t>
  </si>
  <si>
    <t>2820</t>
  </si>
  <si>
    <t>2830</t>
  </si>
  <si>
    <t>2835</t>
  </si>
  <si>
    <t>2840</t>
  </si>
  <si>
    <t>2845</t>
  </si>
  <si>
    <t>2850</t>
  </si>
  <si>
    <t>2895</t>
  </si>
  <si>
    <t>Total 2800</t>
  </si>
  <si>
    <t>2901</t>
  </si>
  <si>
    <t>Location de studio</t>
  </si>
  <si>
    <t>2905</t>
  </si>
  <si>
    <t>2910</t>
  </si>
  <si>
    <t>2915</t>
  </si>
  <si>
    <t>2916</t>
  </si>
  <si>
    <t>2950</t>
  </si>
  <si>
    <t>2995</t>
  </si>
  <si>
    <t>Total 2900</t>
  </si>
  <si>
    <t>3001</t>
  </si>
  <si>
    <t>3005</t>
  </si>
  <si>
    <t>3007</t>
  </si>
  <si>
    <t>3010</t>
  </si>
  <si>
    <t>3020</t>
  </si>
  <si>
    <t>3030</t>
  </si>
  <si>
    <t>3095</t>
  </si>
  <si>
    <t>Total 3000</t>
  </si>
  <si>
    <t>3101</t>
  </si>
  <si>
    <t xml:space="preserve">Repérage </t>
  </si>
  <si>
    <t>3105</t>
  </si>
  <si>
    <t xml:space="preserve">Location/lieux de tournage </t>
  </si>
  <si>
    <t>3107</t>
  </si>
  <si>
    <t>Électricité/lieux de tournage</t>
  </si>
  <si>
    <t>3110</t>
  </si>
  <si>
    <t>Accès/lieux de tournage</t>
  </si>
  <si>
    <t>3115</t>
  </si>
  <si>
    <t>3120</t>
  </si>
  <si>
    <t>3150</t>
  </si>
  <si>
    <t>3152</t>
  </si>
  <si>
    <t>3160</t>
  </si>
  <si>
    <t>3195</t>
  </si>
  <si>
    <t>Total 3100</t>
  </si>
  <si>
    <t>3201</t>
  </si>
  <si>
    <t>Repas</t>
  </si>
  <si>
    <t>3210</t>
  </si>
  <si>
    <t>3215</t>
  </si>
  <si>
    <t xml:space="preserve">Collations </t>
  </si>
  <si>
    <t>3218</t>
  </si>
  <si>
    <t>3220</t>
  </si>
  <si>
    <t>3225</t>
  </si>
  <si>
    <t>3240</t>
  </si>
  <si>
    <t>3245</t>
  </si>
  <si>
    <t>3260</t>
  </si>
  <si>
    <t>3295</t>
  </si>
  <si>
    <t>Total 3200</t>
  </si>
  <si>
    <t>3301</t>
  </si>
  <si>
    <t xml:space="preserve">Billets </t>
  </si>
  <si>
    <t>3310</t>
  </si>
  <si>
    <t xml:space="preserve">Hébergement </t>
  </si>
  <si>
    <t>3320</t>
  </si>
  <si>
    <t xml:space="preserve">Per diem </t>
  </si>
  <si>
    <t>3330</t>
  </si>
  <si>
    <t>Taxis/limousines</t>
  </si>
  <si>
    <t>3335</t>
  </si>
  <si>
    <t>Excès de bagage</t>
  </si>
  <si>
    <t>3340</t>
  </si>
  <si>
    <t>Frais d'expédition</t>
  </si>
  <si>
    <t>3350</t>
  </si>
  <si>
    <t>Frais de douane/courtage</t>
  </si>
  <si>
    <t>3395</t>
  </si>
  <si>
    <t>Total 3300</t>
  </si>
  <si>
    <t>3401</t>
  </si>
  <si>
    <t>Autos</t>
  </si>
  <si>
    <t>3405</t>
  </si>
  <si>
    <t>Camions/fourgonnettes</t>
  </si>
  <si>
    <t>3410</t>
  </si>
  <si>
    <t>Autobus</t>
  </si>
  <si>
    <t>3412</t>
  </si>
  <si>
    <t>Camping-cars</t>
  </si>
  <si>
    <t>3415</t>
  </si>
  <si>
    <t>Autos comédiennes ou comédiens</t>
  </si>
  <si>
    <t>3420</t>
  </si>
  <si>
    <t xml:space="preserve">Véhicules spéciaux </t>
  </si>
  <si>
    <t>3430</t>
  </si>
  <si>
    <t>Essence</t>
  </si>
  <si>
    <t>3432</t>
  </si>
  <si>
    <t>3435</t>
  </si>
  <si>
    <t>Réparations</t>
  </si>
  <si>
    <t>3440</t>
  </si>
  <si>
    <t>Taxis</t>
  </si>
  <si>
    <t>3445</t>
  </si>
  <si>
    <t>Stationnement</t>
  </si>
  <si>
    <t>3447</t>
  </si>
  <si>
    <t>Kilométrage</t>
  </si>
  <si>
    <t>3450</t>
  </si>
  <si>
    <t>Permis spéciaux</t>
  </si>
  <si>
    <t>3455</t>
  </si>
  <si>
    <t>Frais de douane/taxes</t>
  </si>
  <si>
    <t>3495</t>
  </si>
  <si>
    <t>Total 3400</t>
  </si>
  <si>
    <t>3510</t>
  </si>
  <si>
    <t>Locations/menuiserie</t>
  </si>
  <si>
    <t>3515</t>
  </si>
  <si>
    <t>Achats/menuiserie</t>
  </si>
  <si>
    <t>3520</t>
  </si>
  <si>
    <t>Locations/peinture</t>
  </si>
  <si>
    <t>3525</t>
  </si>
  <si>
    <t>Achats/peinture</t>
  </si>
  <si>
    <t>3545</t>
  </si>
  <si>
    <t>Cycloramas/peintures murales</t>
  </si>
  <si>
    <t>3595</t>
  </si>
  <si>
    <t>Total 3500</t>
  </si>
  <si>
    <t>3610</t>
  </si>
  <si>
    <t>Fournitures de dessin</t>
  </si>
  <si>
    <t>3612</t>
  </si>
  <si>
    <t>Équipement de dessin</t>
  </si>
  <si>
    <t>3615</t>
  </si>
  <si>
    <t>Frais de recherche</t>
  </si>
  <si>
    <t>3620</t>
  </si>
  <si>
    <t>Pellicule/tirage/développement</t>
  </si>
  <si>
    <t>3622</t>
  </si>
  <si>
    <t>Reproductions</t>
  </si>
  <si>
    <t>3695</t>
  </si>
  <si>
    <t>Total 3600</t>
  </si>
  <si>
    <t>3710</t>
  </si>
  <si>
    <t>Locations</t>
  </si>
  <si>
    <t>3730</t>
  </si>
  <si>
    <t>3740</t>
  </si>
  <si>
    <t>Fabrication</t>
  </si>
  <si>
    <t>3748</t>
  </si>
  <si>
    <t>Réparation/remplacement</t>
  </si>
  <si>
    <t>3795</t>
  </si>
  <si>
    <t>3810</t>
  </si>
  <si>
    <t>3830</t>
  </si>
  <si>
    <t>3845</t>
  </si>
  <si>
    <t>Graphisme/enseignes</t>
  </si>
  <si>
    <t>3848</t>
  </si>
  <si>
    <t>3850</t>
  </si>
  <si>
    <t>Location de véhicules</t>
  </si>
  <si>
    <t>3855</t>
  </si>
  <si>
    <t>Achat de véhicules</t>
  </si>
  <si>
    <t>3857</t>
  </si>
  <si>
    <t>Modification de véhicules</t>
  </si>
  <si>
    <t>3859</t>
  </si>
  <si>
    <t>Assurances pour les véhicules</t>
  </si>
  <si>
    <t>3895</t>
  </si>
  <si>
    <t>Total 3800</t>
  </si>
  <si>
    <t>3910</t>
  </si>
  <si>
    <t>3930</t>
  </si>
  <si>
    <t>3940</t>
  </si>
  <si>
    <t>Cascades/achat et location</t>
  </si>
  <si>
    <t>3945</t>
  </si>
  <si>
    <t>Armes/frais de permis</t>
  </si>
  <si>
    <t>3995</t>
  </si>
  <si>
    <t>Total 3900</t>
  </si>
  <si>
    <t>4010</t>
  </si>
  <si>
    <t>4030</t>
  </si>
  <si>
    <t>4040</t>
  </si>
  <si>
    <t>Nourriture/écuries</t>
  </si>
  <si>
    <t>4045</t>
  </si>
  <si>
    <t>4047</t>
  </si>
  <si>
    <t>Frais de vétérinaire</t>
  </si>
  <si>
    <t>4055</t>
  </si>
  <si>
    <t>4095</t>
  </si>
  <si>
    <t>Total 4000</t>
  </si>
  <si>
    <t>4110</t>
  </si>
  <si>
    <t>4130</t>
  </si>
  <si>
    <t>4140</t>
  </si>
  <si>
    <t>4143</t>
  </si>
  <si>
    <t>4148</t>
  </si>
  <si>
    <t>Réparation/nettoyage</t>
  </si>
  <si>
    <t>4195</t>
  </si>
  <si>
    <t>Total 4100</t>
  </si>
  <si>
    <t>4210</t>
  </si>
  <si>
    <t>Locations/maquillage</t>
  </si>
  <si>
    <t>4212</t>
  </si>
  <si>
    <t>Achats/maquillage</t>
  </si>
  <si>
    <t>4220</t>
  </si>
  <si>
    <t>Locations/coiffure</t>
  </si>
  <si>
    <t>4222</t>
  </si>
  <si>
    <t>Achats/coiffure</t>
  </si>
  <si>
    <t>4226</t>
  </si>
  <si>
    <t>Achats/perruques et postiches</t>
  </si>
  <si>
    <t>4240</t>
  </si>
  <si>
    <t>4243</t>
  </si>
  <si>
    <t>4295</t>
  </si>
  <si>
    <t>Total 4200</t>
  </si>
  <si>
    <t>4301</t>
  </si>
  <si>
    <t>4305</t>
  </si>
  <si>
    <t>Salle de contrôle</t>
  </si>
  <si>
    <t>4310</t>
  </si>
  <si>
    <t>Traitement de l'image</t>
  </si>
  <si>
    <t>4315</t>
  </si>
  <si>
    <t>Caméra(s)</t>
  </si>
  <si>
    <t>4320</t>
  </si>
  <si>
    <t>Magnétoscope</t>
  </si>
  <si>
    <t>4325</t>
  </si>
  <si>
    <t>4330</t>
  </si>
  <si>
    <t>Ultimatte/Imagematte</t>
  </si>
  <si>
    <t>4333</t>
  </si>
  <si>
    <t>Télécinéma</t>
  </si>
  <si>
    <t>4340</t>
  </si>
  <si>
    <t>Téléprompteur</t>
  </si>
  <si>
    <t>4342</t>
  </si>
  <si>
    <t>Interphone</t>
  </si>
  <si>
    <t>4344</t>
  </si>
  <si>
    <t>Générateur de caractères</t>
  </si>
  <si>
    <t>4346</t>
  </si>
  <si>
    <t>Écran témoin</t>
  </si>
  <si>
    <t>4350</t>
  </si>
  <si>
    <t>Salles habillement/maquillage</t>
  </si>
  <si>
    <t>4360</t>
  </si>
  <si>
    <t>Atelier de menuiserie</t>
  </si>
  <si>
    <t>4395</t>
  </si>
  <si>
    <t xml:space="preserve"> </t>
  </si>
  <si>
    <t>Total 4300</t>
  </si>
  <si>
    <t>4401</t>
  </si>
  <si>
    <t>Unité mobile</t>
  </si>
  <si>
    <t>4405</t>
  </si>
  <si>
    <t>4410</t>
  </si>
  <si>
    <t>4415</t>
  </si>
  <si>
    <t>Équipement audio</t>
  </si>
  <si>
    <t>4420</t>
  </si>
  <si>
    <t>Magnétoscopes</t>
  </si>
  <si>
    <t>4425</t>
  </si>
  <si>
    <t>Magnétoscope à ralenti</t>
  </si>
  <si>
    <t>4430</t>
  </si>
  <si>
    <t>4435</t>
  </si>
  <si>
    <t>4495</t>
  </si>
  <si>
    <t>Total 4400</t>
  </si>
  <si>
    <t>4510</t>
  </si>
  <si>
    <t>Locations forfaitaires de base</t>
  </si>
  <si>
    <t>4512</t>
  </si>
  <si>
    <t>Locations quotidiennes</t>
  </si>
  <si>
    <t>4515</t>
  </si>
  <si>
    <t>Locations spéciales</t>
  </si>
  <si>
    <t>4525</t>
  </si>
  <si>
    <t>Vidéo/télésouffleur</t>
  </si>
  <si>
    <t>4530</t>
  </si>
  <si>
    <t>4535</t>
  </si>
  <si>
    <t>Steadicam/Panaglide</t>
  </si>
  <si>
    <t>4543</t>
  </si>
  <si>
    <t>4585</t>
  </si>
  <si>
    <t>Pertes et dommages</t>
  </si>
  <si>
    <t>4595</t>
  </si>
  <si>
    <t>Total 4500</t>
  </si>
  <si>
    <t>4610</t>
  </si>
  <si>
    <t>4612</t>
  </si>
  <si>
    <t>4615</t>
  </si>
  <si>
    <t>4626</t>
  </si>
  <si>
    <t>Génératrices</t>
  </si>
  <si>
    <t>4630</t>
  </si>
  <si>
    <t>4685</t>
  </si>
  <si>
    <t>4695</t>
  </si>
  <si>
    <t>Total 4600</t>
  </si>
  <si>
    <t>4710</t>
  </si>
  <si>
    <t>4712</t>
  </si>
  <si>
    <t>4715</t>
  </si>
  <si>
    <t>4720</t>
  </si>
  <si>
    <t>Location de grue</t>
  </si>
  <si>
    <t>4725</t>
  </si>
  <si>
    <t>Échafaudage</t>
  </si>
  <si>
    <t>4730</t>
  </si>
  <si>
    <t>4785</t>
  </si>
  <si>
    <t>4795</t>
  </si>
  <si>
    <t>Total 4700</t>
  </si>
  <si>
    <t>4810</t>
  </si>
  <si>
    <t>4812</t>
  </si>
  <si>
    <t>4816</t>
  </si>
  <si>
    <t>Microphones sans fil</t>
  </si>
  <si>
    <t>4828</t>
  </si>
  <si>
    <t>Émetteurs-récepteurs portatifs</t>
  </si>
  <si>
    <t>4830</t>
  </si>
  <si>
    <t>4895</t>
  </si>
  <si>
    <t>Total 4800</t>
  </si>
  <si>
    <t>4901</t>
  </si>
  <si>
    <t>Équipe</t>
  </si>
  <si>
    <t>4915</t>
  </si>
  <si>
    <t>4920</t>
  </si>
  <si>
    <t>Frais de voyage/séjour</t>
  </si>
  <si>
    <t>4925</t>
  </si>
  <si>
    <t>4930</t>
  </si>
  <si>
    <t>4940</t>
  </si>
  <si>
    <t>4942</t>
  </si>
  <si>
    <t>Développement</t>
  </si>
  <si>
    <t>4944</t>
  </si>
  <si>
    <t>Tirage</t>
  </si>
  <si>
    <t>4995</t>
  </si>
  <si>
    <t>Total 4900</t>
  </si>
  <si>
    <t>5001</t>
  </si>
  <si>
    <t>Tournage original</t>
  </si>
  <si>
    <t>5010</t>
  </si>
  <si>
    <t>Bandes de transfert (film à vidéo)</t>
  </si>
  <si>
    <t>5020</t>
  </si>
  <si>
    <t>Copies avec code temporel</t>
  </si>
  <si>
    <t>5050</t>
  </si>
  <si>
    <t>Copies de visionnement</t>
  </si>
  <si>
    <t>5095</t>
  </si>
  <si>
    <t>Total 5000</t>
  </si>
  <si>
    <t>5101</t>
  </si>
  <si>
    <t>Pellicule vierge</t>
  </si>
  <si>
    <t>5110</t>
  </si>
  <si>
    <t>5115</t>
  </si>
  <si>
    <t>Développement spécial</t>
  </si>
  <si>
    <t>5117</t>
  </si>
  <si>
    <t>Vaccumate</t>
  </si>
  <si>
    <t>5120</t>
  </si>
  <si>
    <t>Copie de travail</t>
  </si>
  <si>
    <t>5124</t>
  </si>
  <si>
    <t>Sélection de prises</t>
  </si>
  <si>
    <t>5126</t>
  </si>
  <si>
    <t>Tirage spécial</t>
  </si>
  <si>
    <t>5130</t>
  </si>
  <si>
    <t>Bandes maîtresses audio</t>
  </si>
  <si>
    <t>5135</t>
  </si>
  <si>
    <t>Transfert magnétique</t>
  </si>
  <si>
    <t>5140</t>
  </si>
  <si>
    <t>5150</t>
  </si>
  <si>
    <t>Numérotage de bord</t>
  </si>
  <si>
    <t>5160</t>
  </si>
  <si>
    <t>Projections/épreuves de tournage</t>
  </si>
  <si>
    <t>5162</t>
  </si>
  <si>
    <t>Transmission télé</t>
  </si>
  <si>
    <t>5170</t>
  </si>
  <si>
    <t>Photos de tournage/de continuité</t>
  </si>
  <si>
    <t>5195</t>
  </si>
  <si>
    <t>Total 5100</t>
  </si>
  <si>
    <t>Total Section B</t>
  </si>
  <si>
    <t>6001</t>
  </si>
  <si>
    <t>6002</t>
  </si>
  <si>
    <t>6010</t>
  </si>
  <si>
    <t>6012</t>
  </si>
  <si>
    <t>6018</t>
  </si>
  <si>
    <t>6020</t>
  </si>
  <si>
    <t>6035</t>
  </si>
  <si>
    <t>6040</t>
  </si>
  <si>
    <t>6041</t>
  </si>
  <si>
    <t>6042</t>
  </si>
  <si>
    <t>6060</t>
  </si>
  <si>
    <t>6065</t>
  </si>
  <si>
    <t>6070</t>
  </si>
  <si>
    <t>6090</t>
  </si>
  <si>
    <t>6095</t>
  </si>
  <si>
    <t>Total 6000</t>
  </si>
  <si>
    <t>6101</t>
  </si>
  <si>
    <t>Salles de montage</t>
  </si>
  <si>
    <t>6110</t>
  </si>
  <si>
    <t>Équipement de montage (Linéaire / non linéaire)</t>
  </si>
  <si>
    <t>6130</t>
  </si>
  <si>
    <t>Achats montage image</t>
  </si>
  <si>
    <t>6135</t>
  </si>
  <si>
    <t>Achats montage sonore</t>
  </si>
  <si>
    <t>6140</t>
  </si>
  <si>
    <t>Frais de bureau postproduction</t>
  </si>
  <si>
    <t>6150</t>
  </si>
  <si>
    <t>Messagerie</t>
  </si>
  <si>
    <t>6195</t>
  </si>
  <si>
    <t>Total 6100</t>
  </si>
  <si>
    <t>6201</t>
  </si>
  <si>
    <t>Montage</t>
  </si>
  <si>
    <t>6205</t>
  </si>
  <si>
    <t>6210</t>
  </si>
  <si>
    <t>Programme de montage</t>
  </si>
  <si>
    <t>6215</t>
  </si>
  <si>
    <t>Montage sur bande originale</t>
  </si>
  <si>
    <t>6221</t>
  </si>
  <si>
    <t>Correction de couleur</t>
  </si>
  <si>
    <t>6225</t>
  </si>
  <si>
    <t>6230</t>
  </si>
  <si>
    <t>6232</t>
  </si>
  <si>
    <t>Correction de poussière</t>
  </si>
  <si>
    <t>6240</t>
  </si>
  <si>
    <t>6245</t>
  </si>
  <si>
    <t>Caméra graphique</t>
  </si>
  <si>
    <t>6250</t>
  </si>
  <si>
    <t>Insertion studio</t>
  </si>
  <si>
    <t>6255</t>
  </si>
  <si>
    <t>Mixage final</t>
  </si>
  <si>
    <t>6257</t>
  </si>
  <si>
    <t>Copies de travail/de montage</t>
  </si>
  <si>
    <t>6260</t>
  </si>
  <si>
    <t>Copies de sécurité</t>
  </si>
  <si>
    <t>6262</t>
  </si>
  <si>
    <t>Intermédiaire numérique</t>
  </si>
  <si>
    <t>6264</t>
  </si>
  <si>
    <t>Copies de distribution</t>
  </si>
  <si>
    <t>6265</t>
  </si>
  <si>
    <t>Produits à livrer – Copies déposées et copies pour les archives</t>
  </si>
  <si>
    <t>6266</t>
  </si>
  <si>
    <t>Copies de rechange / Conversions</t>
  </si>
  <si>
    <t>6268</t>
  </si>
  <si>
    <t>6295</t>
  </si>
  <si>
    <t>Total 6200</t>
  </si>
  <si>
    <t>6301</t>
  </si>
  <si>
    <t>Bande maîtresse audio</t>
  </si>
  <si>
    <t>6305</t>
  </si>
  <si>
    <t>Bande maîtresse montée</t>
  </si>
  <si>
    <t>6310</t>
  </si>
  <si>
    <t>Enregistrement voix hors champ</t>
  </si>
  <si>
    <t>6315</t>
  </si>
  <si>
    <t>6320</t>
  </si>
  <si>
    <t>Amélioration</t>
  </si>
  <si>
    <t>6325</t>
  </si>
  <si>
    <t>Mixage</t>
  </si>
  <si>
    <t>6330</t>
  </si>
  <si>
    <t>Réenregistrement</t>
  </si>
  <si>
    <t>6335</t>
  </si>
  <si>
    <t>Bruitage</t>
  </si>
  <si>
    <t>6340</t>
  </si>
  <si>
    <t>6395</t>
  </si>
  <si>
    <t>Total 6300</t>
  </si>
  <si>
    <t>6401</t>
  </si>
  <si>
    <t xml:space="preserve">Copie directe </t>
  </si>
  <si>
    <t>6405</t>
  </si>
  <si>
    <t>Montage négatif</t>
  </si>
  <si>
    <t>6410</t>
  </si>
  <si>
    <t xml:space="preserve">Copie zéro  </t>
  </si>
  <si>
    <t>6415</t>
  </si>
  <si>
    <t>Fondus/fondus enchaînés</t>
  </si>
  <si>
    <t>6420</t>
  </si>
  <si>
    <t>Interpositif</t>
  </si>
  <si>
    <t>6425</t>
  </si>
  <si>
    <t>Internégatif</t>
  </si>
  <si>
    <t>6430</t>
  </si>
  <si>
    <t>Contretype (C.R.I)</t>
  </si>
  <si>
    <t>6435</t>
  </si>
  <si>
    <t>Copie(s) d'essai</t>
  </si>
  <si>
    <t>6440</t>
  </si>
  <si>
    <t>Tirage par immersion</t>
  </si>
  <si>
    <t>6445</t>
  </si>
  <si>
    <t>Dérayage</t>
  </si>
  <si>
    <t>6450</t>
  </si>
  <si>
    <t>Copies d'exploitation</t>
  </si>
  <si>
    <t>6455</t>
  </si>
  <si>
    <t>6460</t>
  </si>
  <si>
    <t>Tirage par réduction/gonflage</t>
  </si>
  <si>
    <t>6465</t>
  </si>
  <si>
    <t>6470</t>
  </si>
  <si>
    <t>DVD/Vidéocassettes</t>
  </si>
  <si>
    <t>6480</t>
  </si>
  <si>
    <t>Chambres fortes/entreposage</t>
  </si>
  <si>
    <t>6495</t>
  </si>
  <si>
    <t>Total 6400</t>
  </si>
  <si>
    <t>6501</t>
  </si>
  <si>
    <t>Enregistrement effets originaux</t>
  </si>
  <si>
    <t>6504</t>
  </si>
  <si>
    <t>Achats effets/sonothèque</t>
  </si>
  <si>
    <t>6508</t>
  </si>
  <si>
    <t>Traitement sonore</t>
  </si>
  <si>
    <t>6510</t>
  </si>
  <si>
    <t>Narration/voix hors champ</t>
  </si>
  <si>
    <t>6515</t>
  </si>
  <si>
    <t>Repiquage sonore</t>
  </si>
  <si>
    <t>6520</t>
  </si>
  <si>
    <t xml:space="preserve">Copie directe son </t>
  </si>
  <si>
    <t>6522</t>
  </si>
  <si>
    <t>Bande rythmo</t>
  </si>
  <si>
    <t>6525</t>
  </si>
  <si>
    <t>Enregistrement postsynchro.</t>
  </si>
  <si>
    <t>6530</t>
  </si>
  <si>
    <t>6535</t>
  </si>
  <si>
    <t>Projections d'évaluation</t>
  </si>
  <si>
    <t>6537</t>
  </si>
  <si>
    <t>Projections du premier montage</t>
  </si>
  <si>
    <t>6540</t>
  </si>
  <si>
    <t>6545</t>
  </si>
  <si>
    <t>6548</t>
  </si>
  <si>
    <t>6550</t>
  </si>
  <si>
    <t>Copie de protection audio</t>
  </si>
  <si>
    <t>6552</t>
  </si>
  <si>
    <t>6555</t>
  </si>
  <si>
    <t>Piste optique</t>
  </si>
  <si>
    <t>6560</t>
  </si>
  <si>
    <t>Réduction/gonflage</t>
  </si>
  <si>
    <t>6570</t>
  </si>
  <si>
    <t>Système Dolby - Licence - Encodage</t>
  </si>
  <si>
    <t>6595</t>
  </si>
  <si>
    <t>Total 6500</t>
  </si>
  <si>
    <t>6601</t>
  </si>
  <si>
    <t>Piste-pilote préenregistrée</t>
  </si>
  <si>
    <t>6610</t>
  </si>
  <si>
    <t>6615</t>
  </si>
  <si>
    <t>6620</t>
  </si>
  <si>
    <t>6625</t>
  </si>
  <si>
    <t>6630</t>
  </si>
  <si>
    <t>6640</t>
  </si>
  <si>
    <t>6650</t>
  </si>
  <si>
    <t>6655</t>
  </si>
  <si>
    <t>6660</t>
  </si>
  <si>
    <t>6665</t>
  </si>
  <si>
    <t>6670</t>
  </si>
  <si>
    <t>Droits de reproduction</t>
  </si>
  <si>
    <t>6690</t>
  </si>
  <si>
    <t>6695</t>
  </si>
  <si>
    <t>Total 6600</t>
  </si>
  <si>
    <t>6701</t>
  </si>
  <si>
    <t>Titres</t>
  </si>
  <si>
    <t>6720</t>
  </si>
  <si>
    <t>Effets visuels</t>
  </si>
  <si>
    <t>6730</t>
  </si>
  <si>
    <t>Archives</t>
  </si>
  <si>
    <t>6750</t>
  </si>
  <si>
    <t>Effets visuels (VFX)/CGI</t>
  </si>
  <si>
    <t>6795</t>
  </si>
  <si>
    <t>Total 6700</t>
  </si>
  <si>
    <t>6801</t>
  </si>
  <si>
    <t>Préparation</t>
  </si>
  <si>
    <t>6802</t>
  </si>
  <si>
    <t>6805</t>
  </si>
  <si>
    <t>Repiquage optique</t>
  </si>
  <si>
    <t>6808</t>
  </si>
  <si>
    <t>Titres et graphisme</t>
  </si>
  <si>
    <t>6810</t>
  </si>
  <si>
    <t>Copie zéro</t>
  </si>
  <si>
    <t>6820</t>
  </si>
  <si>
    <t>6825</t>
  </si>
  <si>
    <t>6835</t>
  </si>
  <si>
    <t>Copie d'essai</t>
  </si>
  <si>
    <t>6850</t>
  </si>
  <si>
    <t>Copie d'exploitation</t>
  </si>
  <si>
    <t>6852</t>
  </si>
  <si>
    <t>Copie maîtresse vidéo</t>
  </si>
  <si>
    <t>6890</t>
  </si>
  <si>
    <t>Sous-titrage codé pour malentendants</t>
  </si>
  <si>
    <t>6892</t>
  </si>
  <si>
    <t>Description vidéo</t>
  </si>
  <si>
    <t>6895</t>
  </si>
  <si>
    <t>Total 6800</t>
  </si>
  <si>
    <t>Total 6900</t>
  </si>
  <si>
    <t xml:space="preserve">  Total section C - Postproduction</t>
  </si>
  <si>
    <t>7001</t>
  </si>
  <si>
    <t>7005</t>
  </si>
  <si>
    <t>7020</t>
  </si>
  <si>
    <t>7025</t>
  </si>
  <si>
    <t>7040</t>
  </si>
  <si>
    <t>7045</t>
  </si>
  <si>
    <t>7050</t>
  </si>
  <si>
    <t>Dossier de presse électronique</t>
  </si>
  <si>
    <t>7090</t>
  </si>
  <si>
    <t>7095</t>
  </si>
  <si>
    <t>Total 7000</t>
  </si>
  <si>
    <t>7101</t>
  </si>
  <si>
    <t>Assurances</t>
  </si>
  <si>
    <t>7105</t>
  </si>
  <si>
    <t>Frais médicaux</t>
  </si>
  <si>
    <t>7110</t>
  </si>
  <si>
    <t>Frais juridiques</t>
  </si>
  <si>
    <t>7120</t>
  </si>
  <si>
    <t>Comptable postproduction</t>
  </si>
  <si>
    <t>7125</t>
  </si>
  <si>
    <t>Frais de vérification</t>
  </si>
  <si>
    <t>7130</t>
  </si>
  <si>
    <t>Frais de banque</t>
  </si>
  <si>
    <t>7195</t>
  </si>
  <si>
    <t>Total 7100</t>
  </si>
  <si>
    <t>7201</t>
  </si>
  <si>
    <t>Frais d'administration</t>
  </si>
  <si>
    <t>7210</t>
  </si>
  <si>
    <t>Gestion des crédits d'impôt</t>
  </si>
  <si>
    <t>7220</t>
  </si>
  <si>
    <t>Financement provisoire</t>
  </si>
  <si>
    <t>7230</t>
  </si>
  <si>
    <t>7295</t>
  </si>
  <si>
    <t>Total 7200</t>
  </si>
  <si>
    <t>8001</t>
  </si>
  <si>
    <t>Total 8000</t>
  </si>
  <si>
    <t>8101</t>
  </si>
  <si>
    <t>Total 8100</t>
  </si>
  <si>
    <t>0221</t>
  </si>
  <si>
    <t>Écriture de la bible</t>
  </si>
  <si>
    <t>0228</t>
  </si>
  <si>
    <t>Société mère ou société requérante</t>
  </si>
  <si>
    <t>Influence notable</t>
  </si>
  <si>
    <t>Gouvernement fédéral</t>
  </si>
  <si>
    <t>Gouvernement provincial</t>
  </si>
  <si>
    <t>NOM DE LA SOURCE</t>
  </si>
  <si>
    <t>TYPE DE FINANCEMENT</t>
  </si>
  <si>
    <t>Fonds de production indépendant</t>
  </si>
  <si>
    <t>1516</t>
  </si>
  <si>
    <t>3145</t>
  </si>
  <si>
    <t>Diffuseur étranger</t>
  </si>
  <si>
    <t>Distributeur canadien</t>
  </si>
  <si>
    <t>Distributeur étranger</t>
  </si>
  <si>
    <t>Société de production</t>
  </si>
  <si>
    <t>Personnel (distribution/équipe)</t>
  </si>
  <si>
    <t>Diffuseur canadien</t>
  </si>
  <si>
    <t>Crédits d'impôt</t>
  </si>
  <si>
    <t>Biens ou services en nature</t>
  </si>
  <si>
    <t>Investissement en capital remboursable en argent</t>
  </si>
  <si>
    <t>Différé d'honoraires professionnels</t>
  </si>
  <si>
    <t>Avance remboursable en argent</t>
  </si>
  <si>
    <t>Date:</t>
  </si>
  <si>
    <t>Titre du projet :</t>
  </si>
  <si>
    <t>Titre antérieur :</t>
  </si>
  <si>
    <t>Remplir les cases jaunes</t>
  </si>
  <si>
    <t>Cliquer sur « Masquer tous les commentaires » pour dissimuler les boîtes de saisie</t>
  </si>
  <si>
    <t>Participant financier</t>
  </si>
  <si>
    <t>Type de financement</t>
  </si>
  <si>
    <t>Montant à récupérer</t>
  </si>
  <si>
    <t>Participation au capital seulement</t>
  </si>
  <si>
    <t>Investisseur A</t>
  </si>
  <si>
    <t>Investisseur B</t>
  </si>
  <si>
    <t>Investisseur C</t>
  </si>
  <si>
    <t>Investisseur D</t>
  </si>
  <si>
    <t>Investisseur E</t>
  </si>
  <si>
    <t>Installations / services</t>
  </si>
  <si>
    <t>Distributeur 1</t>
  </si>
  <si>
    <t>Avance</t>
  </si>
  <si>
    <t>Distributeur 2</t>
  </si>
  <si>
    <t>Structure de récupération normalisée</t>
  </si>
  <si>
    <t>Territoire(s) :</t>
  </si>
  <si>
    <t>Revenus</t>
  </si>
  <si>
    <r>
      <t xml:space="preserve">Rapport de coûts
</t>
    </r>
    <r>
      <rPr>
        <i/>
        <sz val="9"/>
        <rFont val="Arial"/>
        <family val="2"/>
      </rPr>
      <t>pour le budget de production standard</t>
    </r>
  </si>
  <si>
    <t>Date du Budget :</t>
  </si>
  <si>
    <t>TOTAL DES COÛTS PROGRAMMATION  (seulement)</t>
  </si>
  <si>
    <t xml:space="preserve">TOTAL DES COÛTS DE LA PROGRAMMATION  </t>
  </si>
  <si>
    <t>Compte*</t>
  </si>
  <si>
    <t>LES COMPOSANTES DE VOTRE PLAN DE PROJET</t>
  </si>
  <si>
    <t>Autre société issue d'une tierce partie</t>
  </si>
  <si>
    <t>Autre personne issue d'une tierce partie</t>
  </si>
  <si>
    <t>Prêt à intérêt en argent</t>
  </si>
  <si>
    <t>Don ou subvention en argent</t>
  </si>
  <si>
    <t>Licence ou complément de licence en argent</t>
  </si>
  <si>
    <t>Garantie minimale en argent</t>
  </si>
  <si>
    <t>70.55</t>
  </si>
  <si>
    <t>70.40</t>
  </si>
  <si>
    <t>Total 5200</t>
  </si>
  <si>
    <t xml:space="preserve">5205
</t>
  </si>
  <si>
    <t>5210</t>
  </si>
  <si>
    <t>5220</t>
  </si>
  <si>
    <t>5230</t>
  </si>
  <si>
    <t xml:space="preserve">5240
</t>
  </si>
  <si>
    <t>5295</t>
  </si>
  <si>
    <t>5302</t>
  </si>
  <si>
    <t>5305</t>
  </si>
  <si>
    <t>5306</t>
  </si>
  <si>
    <t>5308</t>
  </si>
  <si>
    <t>5309</t>
  </si>
  <si>
    <t xml:space="preserve">5330
</t>
  </si>
  <si>
    <t>Total 5300</t>
  </si>
  <si>
    <t xml:space="preserve">5401
</t>
  </si>
  <si>
    <t>Total 5400</t>
  </si>
  <si>
    <t xml:space="preserve">5501
</t>
  </si>
  <si>
    <t>Total 5500</t>
  </si>
  <si>
    <t xml:space="preserve">5601
</t>
  </si>
  <si>
    <t>Total 5600</t>
  </si>
  <si>
    <t>Total 5700</t>
  </si>
  <si>
    <t>Total 5800</t>
  </si>
  <si>
    <t xml:space="preserve">5901
</t>
  </si>
  <si>
    <t>5880</t>
  </si>
  <si>
    <t>Total 5900</t>
  </si>
  <si>
    <t>Sections 52-59 en animation cachées - Svp, les faire apparaître au besoin</t>
  </si>
  <si>
    <t>5200</t>
  </si>
  <si>
    <t>5300</t>
  </si>
  <si>
    <t>5400</t>
  </si>
  <si>
    <t>5500</t>
  </si>
  <si>
    <t>5600</t>
  </si>
  <si>
    <t>5700</t>
  </si>
  <si>
    <t>5800</t>
  </si>
  <si>
    <t>5900</t>
  </si>
  <si>
    <t>UNITÉ D'ANIMATION EN DIRECT (MOCAP)</t>
  </si>
  <si>
    <r>
      <t xml:space="preserve">________________________________________________ </t>
    </r>
    <r>
      <rPr>
        <b/>
        <sz val="9"/>
        <rFont val="Arial"/>
        <family val="2"/>
      </rPr>
      <t xml:space="preserve">             </t>
    </r>
  </si>
  <si>
    <t xml:space="preserve">_______________________________________________ </t>
  </si>
  <si>
    <t>_______________________________________________</t>
  </si>
  <si>
    <t xml:space="preserve">___________/______/______ </t>
  </si>
  <si>
    <t xml:space="preserve">                                                                   </t>
  </si>
  <si>
    <t>Coûts Postproduction</t>
  </si>
  <si>
    <t>Nom en lettres moulées</t>
  </si>
  <si>
    <t xml:space="preserve">  (AAAA/MM/JJ)</t>
  </si>
  <si>
    <r>
      <t>Pour le calcul du 2</t>
    </r>
    <r>
      <rPr>
        <b/>
        <sz val="9"/>
        <rFont val="Arial"/>
        <family val="2"/>
      </rPr>
      <t>e</t>
    </r>
    <r>
      <rPr>
        <b/>
        <sz val="9"/>
        <rFont val="Arial"/>
        <family val="2"/>
      </rPr>
      <t xml:space="preserve"> palier</t>
    </r>
  </si>
  <si>
    <t>Avance récupérable</t>
  </si>
  <si>
    <t>Producteur</t>
  </si>
  <si>
    <t>Paiement différé</t>
  </si>
  <si>
    <t>REMARQUE : Lorsque le crédit d'impôt fédéral est inclus dans la structure financière, l'investissement du producteur (allant jusqu'à 90 % du crédit d'impôt fédéral) sera traité comme crédit d'impôt dans la structure de récupération.</t>
  </si>
  <si>
    <t>Compagnie</t>
  </si>
  <si>
    <t>1er</t>
  </si>
  <si>
    <t>2e</t>
  </si>
  <si>
    <t>3e</t>
  </si>
  <si>
    <t>4e</t>
  </si>
  <si>
    <t>Structure de récupération 2023-24*</t>
  </si>
  <si>
    <t>Nom :</t>
  </si>
  <si>
    <t xml:space="preserve"> Je suis dûment autorisé.e</t>
  </si>
  <si>
    <t>«Roll Across»/Réduction de bruit - vidéo numérique (DVNR)</t>
  </si>
  <si>
    <r>
      <t xml:space="preserve">Rapport de coûts
</t>
    </r>
    <r>
      <rPr>
        <i/>
        <sz val="10"/>
        <rFont val="Arial"/>
        <family val="2"/>
      </rPr>
      <t>pour le Budget de production standard</t>
    </r>
  </si>
  <si>
    <t>Estimations pour compléter</t>
  </si>
  <si>
    <t>Budget de départ</t>
  </si>
  <si>
    <t>Fonds TELUS - Programmation de langue anglaise et de langue française</t>
  </si>
  <si>
    <t>SOURCE(S) FINANCIÈRE(S)</t>
  </si>
  <si>
    <t xml:space="preserve">Script éditeur(s)
</t>
  </si>
  <si>
    <t>Prédesign</t>
  </si>
  <si>
    <t xml:space="preserve">Personnes-ressources locales
</t>
  </si>
  <si>
    <t xml:space="preserve">Recherche visuelle
</t>
  </si>
  <si>
    <t xml:space="preserve">Opérateur(s) magnétoscopique(s)
</t>
  </si>
  <si>
    <t>Dépenses non canadiennes</t>
  </si>
  <si>
    <t>Assurance-emploi</t>
  </si>
  <si>
    <t xml:space="preserve">Écran(s) témoin(s)
</t>
  </si>
  <si>
    <t xml:space="preserve">Location spéciale
</t>
  </si>
  <si>
    <t>TOTAL DEUXIÈME ÉQUIPE</t>
  </si>
  <si>
    <t xml:space="preserve">Directeur modélisation
</t>
  </si>
  <si>
    <t xml:space="preserve">Assistance technique et maintenance
</t>
  </si>
  <si>
    <t xml:space="preserve">Palettes graphiques
</t>
  </si>
  <si>
    <t xml:space="preserve">Système sauvegarde
</t>
  </si>
  <si>
    <t xml:space="preserve">Matériaux d'enregistrement
</t>
  </si>
  <si>
    <t>Montage en latéral (hors champ) :</t>
  </si>
  <si>
    <t>Encodage numérique/Plateforme numérique</t>
  </si>
  <si>
    <t>Prémixage :</t>
  </si>
  <si>
    <t xml:space="preserve">Prémixage
</t>
  </si>
  <si>
    <t>Main-d'œuvre</t>
  </si>
  <si>
    <t xml:space="preserve">Effets numériques/optiques
</t>
  </si>
  <si>
    <t xml:space="preserve">Coordonnateur de la publicité
</t>
  </si>
  <si>
    <t>Dépenses non canadiennes :</t>
  </si>
  <si>
    <t>GRAND TOTAL DES SORTIES</t>
  </si>
  <si>
    <t>Script-éditrices ou Script-éditeurs</t>
  </si>
  <si>
    <t xml:space="preserve">Artiste décors
</t>
  </si>
  <si>
    <t xml:space="preserve">Mémoire et puissance (CPU) supplémentaires
</t>
  </si>
  <si>
    <t>Montage en latéral (hors champ)</t>
  </si>
  <si>
    <t>Prémixage</t>
  </si>
  <si>
    <t>« D » - DIVERS</t>
  </si>
  <si>
    <t>TOTAL DIVERS « D »</t>
  </si>
  <si>
    <t>Dresseurs ou autres+B1010 responsables des animaux</t>
  </si>
  <si>
    <t>SOUS-TOTAL « D » (DIVERS)</t>
  </si>
  <si>
    <t>oui</t>
  </si>
  <si>
    <t>aaaa-mm-jj</t>
  </si>
  <si>
    <t>Rapport sur les coûts - pour la période se terminant le :</t>
  </si>
  <si>
    <t>Budget en production</t>
  </si>
  <si>
    <t>*Fonds TELUS (60%, 30%, 10%)</t>
  </si>
  <si>
    <t>*Le Fonds TELUS se réserve le droit de changer les pourcentages de ses versements.</t>
  </si>
  <si>
    <t xml:space="preserve">Avis de non-responsabilité : Le Fonds TELUS offre cette feuille de calcul électronique à titre d'outil pour aider les productrices ou producteurs à présenter leur demande de financement pour la Programmation. Fonds TELUS ne saurait être tenu responsable de toute erreur pouvant se trouver sur ce gabarit de calcul et ne doit, en aucune circonstance, être tenu responsable de l'information erronée résultant de l'usage de ce gabarit de calcul, ni des pertes ou des dommages pouvant être causés par l'utilisation d'une telle information erronée. L'usagère ou usager est responsable de vérifier l'exactitude de toute information provenant de ce gabarit de travail.     										</t>
  </si>
  <si>
    <t>*Adapté du Fonds des médias du Canada</t>
  </si>
  <si>
    <t>Les honoraires du producteur ne peuvent excéder 10 % des sections B+C ).</t>
  </si>
  <si>
    <t>Frais d'administration - ne peuvent excéder 10 % des sections B+C ).</t>
  </si>
  <si>
    <t>Financement intérimaire</t>
  </si>
  <si>
    <t>Enregistrement ISAN</t>
  </si>
  <si>
    <t>Administration des crédits d'impôt</t>
  </si>
  <si>
    <t>Imprévus -  ne peuvent excéder 10 % des sections B+C ).</t>
  </si>
  <si>
    <t>Budget approuvé</t>
  </si>
  <si>
    <t>Pour remplir cette page, veuillez décocher les cases VIDES dans la liste déroulante de la première colonne afin d'afficher toutes les transactions. 
Complétez ensuite les colonnes C et D. Signez et datez dans le champ de signature prévu à cet effet.</t>
  </si>
  <si>
    <t>Parties liées</t>
  </si>
  <si>
    <t>Transactions entre les parties liées</t>
  </si>
  <si>
    <t>Type de partie liée</t>
  </si>
  <si>
    <t>0302</t>
  </si>
  <si>
    <t>0303</t>
  </si>
  <si>
    <t>0306</t>
  </si>
  <si>
    <t>0307</t>
  </si>
  <si>
    <t>0308</t>
  </si>
  <si>
    <t>0390</t>
  </si>
  <si>
    <t>0408</t>
  </si>
  <si>
    <t>0493</t>
  </si>
  <si>
    <t>0593</t>
  </si>
  <si>
    <t>1067</t>
  </si>
  <si>
    <t>1069</t>
  </si>
  <si>
    <t>1185</t>
  </si>
  <si>
    <t>1192</t>
  </si>
  <si>
    <t>1275</t>
  </si>
  <si>
    <t>1276</t>
  </si>
  <si>
    <t>1290</t>
  </si>
  <si>
    <t>1293</t>
  </si>
  <si>
    <t>1390</t>
  </si>
  <si>
    <t>1393</t>
  </si>
  <si>
    <t>1490</t>
  </si>
  <si>
    <t>1493</t>
  </si>
  <si>
    <t>1590</t>
  </si>
  <si>
    <t>1593</t>
  </si>
  <si>
    <t>1690</t>
  </si>
  <si>
    <t>1693</t>
  </si>
  <si>
    <t>1715</t>
  </si>
  <si>
    <t>1790</t>
  </si>
  <si>
    <t>1793</t>
  </si>
  <si>
    <t>1810</t>
  </si>
  <si>
    <t>1890</t>
  </si>
  <si>
    <t>1893</t>
  </si>
  <si>
    <t>1990</t>
  </si>
  <si>
    <t>1993</t>
  </si>
  <si>
    <t>2090</t>
  </si>
  <si>
    <t>2093</t>
  </si>
  <si>
    <t>2190</t>
  </si>
  <si>
    <t>2193</t>
  </si>
  <si>
    <t>2290</t>
  </si>
  <si>
    <t>2293</t>
  </si>
  <si>
    <t>2390</t>
  </si>
  <si>
    <t>2393</t>
  </si>
  <si>
    <t>2490</t>
  </si>
  <si>
    <t>2493</t>
  </si>
  <si>
    <t>2590</t>
  </si>
  <si>
    <t>2593</t>
  </si>
  <si>
    <t>2690</t>
  </si>
  <si>
    <t>2693</t>
  </si>
  <si>
    <t>2821</t>
  </si>
  <si>
    <t>2841</t>
  </si>
  <si>
    <t>2846</t>
  </si>
  <si>
    <t xml:space="preserve">Téléphone/cellulaire/télécopieur
</t>
  </si>
  <si>
    <t>2921</t>
  </si>
  <si>
    <t>2927</t>
  </si>
  <si>
    <t>2930</t>
  </si>
  <si>
    <t>2945</t>
  </si>
  <si>
    <t>2946</t>
  </si>
  <si>
    <t>3021</t>
  </si>
  <si>
    <t>3146</t>
  </si>
  <si>
    <t>3219</t>
  </si>
  <si>
    <t>3226</t>
  </si>
  <si>
    <t>3228</t>
  </si>
  <si>
    <t>3270</t>
  </si>
  <si>
    <t>3271</t>
  </si>
  <si>
    <t>3840</t>
  </si>
  <si>
    <t>4527</t>
  </si>
  <si>
    <t>Disques durs/Cartes</t>
  </si>
  <si>
    <t xml:space="preserve">5290
</t>
  </si>
  <si>
    <t>5390</t>
  </si>
  <si>
    <t>5490</t>
  </si>
  <si>
    <t>5590</t>
  </si>
  <si>
    <t>5690</t>
  </si>
  <si>
    <t>5790</t>
  </si>
  <si>
    <t>6021</t>
  </si>
  <si>
    <t>6022</t>
  </si>
  <si>
    <t>6024</t>
  </si>
  <si>
    <t>6030</t>
  </si>
  <si>
    <t>6093</t>
  </si>
  <si>
    <t>6452</t>
  </si>
  <si>
    <t>Copie(s) à faible contraste</t>
  </si>
  <si>
    <t>6671</t>
  </si>
  <si>
    <t>6602</t>
  </si>
  <si>
    <t>Bande-témoin préenregistrée</t>
  </si>
  <si>
    <t>6790</t>
  </si>
  <si>
    <t>7002</t>
  </si>
  <si>
    <t>7021</t>
  </si>
  <si>
    <t>7022</t>
  </si>
  <si>
    <t>7026</t>
  </si>
  <si>
    <t>7041</t>
  </si>
  <si>
    <t>7055</t>
  </si>
  <si>
    <t>7250</t>
  </si>
  <si>
    <t>0502</t>
  </si>
  <si>
    <t>2415</t>
  </si>
  <si>
    <t>5507</t>
  </si>
  <si>
    <t>Ce modèle a été conçu pour permettre aux producteur.trice.s de répondre plus facilement aux exigences du Fonds TELUS en matière de documentation.
Les montants entrés dans les cellules jaunes du budget DÉTAIL apparaîtront automatiquement dans le budget SOMMAIRE ainsi que les onglets Parties liées, Mouvement de trésorerie et Rapport de coûts.
Veuillez éviter d'ajouter des lignes dans le budget DÉTAIL. Si nécessaire, vous pouvez modifier la description d'une ligne existante ou d'une ligne non utilisée dans la même section des budgets.
Pour afficher toutes les Notes instructives, cliquez sur Révision -&gt;Notes -&gt;Afficher toutes les Notes.</t>
  </si>
  <si>
    <t>Société filiale</t>
  </si>
  <si>
    <t>Sociétés sous contrôle commun</t>
  </si>
  <si>
    <t>Actionnaires de la société mère ou de la société requérante</t>
  </si>
  <si>
    <t>Actionnaires de la société filiale</t>
  </si>
  <si>
    <t>Membres de la famille immédiate (conjoint, enfants)</t>
  </si>
  <si>
    <t>Dirigeants ou employés de la société mère ou de la société requérante</t>
  </si>
  <si>
    <t>Dirigeants ou employés de la filiale</t>
  </si>
  <si>
    <t>Diffuseur affilié au demandeur (à l'exclusion des services du diffuseur)</t>
  </si>
  <si>
    <t>Coûts à payer</t>
  </si>
  <si>
    <t xml:space="preserve"> Mouvement de trésorerie pour la programmation 2024-2025</t>
  </si>
  <si>
    <t>TOTAL CONTENU NUMÉRIQUE OU DE NON-PROGRAMMATION RELIÉ (FMC OU FONDS TELUS)</t>
  </si>
  <si>
    <t>Coûts contenu numérique ou de Non-programmation reliés (FMC ou Fonds TELUS)</t>
  </si>
  <si>
    <t>Mise en marché/Publicité - PDA</t>
  </si>
  <si>
    <t>(Veuillez s.v.p. compléter un rapport de coûts pour le numérique ou la Non-programmation et le soumettre avec votre rapport de coûts pour la Programmation)</t>
  </si>
  <si>
    <t>(Veuillez s.v.p. compléter un rapport de coûts pour le PDA et le soumettre avec votre rapport de coûts pour la Programmation)</t>
  </si>
  <si>
    <t>Contenu numérique ou de Non-Programmation relié</t>
  </si>
  <si>
    <t>CONTENU NUMÉRIQUE OU DE NON-PROGRAMMATION RELIÉ</t>
  </si>
  <si>
    <t xml:space="preserve">Coûts contenu numérique ou de Non-programmation relié (FMC ou Fonds TELUS)
</t>
  </si>
  <si>
    <t xml:space="preserve">Autres - ex. : Expertise en marketing, publicité payante, éléments promotionnels, autres activités de développement de l'auditoire - PDA (on pourrait vous demander de compléter un budget pour le PDA)
</t>
  </si>
  <si>
    <t>Coûts contenu numérique ou de Non-programmation relié (FMC ou Fonds TELUS)</t>
  </si>
  <si>
    <t xml:space="preserve">Contenu numérique ou de Non-Programmation relié		</t>
  </si>
  <si>
    <t>PUBLICITÉ - PDA</t>
  </si>
  <si>
    <t>Autres - ex. : Expertise en marketing, publicité payante, éléments promotionnels, autres activités de développement de l'auditoire - PDA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</si>
</sst>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 #,##0.00_)\ &quot;$&quot;_ ;_ * \(#,##0.00\)\ &quot;$&quot;_ ;_ * &quot;-&quot;??_)\ &quot;$&quot;_ ;_ @_ "/>
    <numFmt numFmtId="164" formatCode="00"/>
    <numFmt numFmtId="165" formatCode="00.00"/>
    <numFmt numFmtId="166" formatCode="0.0%"/>
    <numFmt numFmtId="167" formatCode="#,##0\ [$$-C0C]"/>
    <numFmt numFmtId="168" formatCode="#,##0.00\ [$$-C0C]"/>
    <numFmt numFmtId="169" formatCode="&quot;$&quot;#0.00"/>
    <numFmt numFmtId="170" formatCode="#,##0.00\ [$$-C0C]_);\(#,##0.00\ [$$-C0C]\)"/>
    <numFmt numFmtId="171" formatCode="&quot;$&quot;#,##0_);[Red]\(&quot;$&quot;#,##0\)"/>
    <numFmt numFmtId="172" formatCode="#,##0.00\ &quot;$&quot;"/>
    <numFmt numFmtId="173" formatCode="#,##0\ &quot;$&quot;"/>
    <numFmt numFmtId="174" formatCode="[$-409]mmmm\ d\,\ yyyy"/>
    <numFmt numFmtId="175" formatCode="_-* #,##0\ &quot;$&quot;_-;\-* #,##0\ &quot;$&quot;_-;_-* &quot;0&quot;\ &quot;$&quot;_-;_-@"/>
    <numFmt numFmtId="176" formatCode="_-&quot;$&quot;* #,##0_-;\-&quot;$&quot;* #,##0_-;_-&quot;$&quot;* &quot;-&quot;_-;_-@"/>
    <numFmt numFmtId="177" formatCode="&quot;$&quot;#,##0.00_);\(&quot;$&quot;#,##0.00\)"/>
  </numFmts>
  <fonts count="113">
    <font>
      <sz val="9"/>
      <name val="Geneva"/>
    </font>
    <font>
      <b/>
      <sz val="9"/>
      <name val="Geneva"/>
      <family val="2"/>
    </font>
    <font>
      <sz val="10"/>
      <name val="Geneva"/>
      <family val="2"/>
    </font>
    <font>
      <sz val="9"/>
      <name val="Geneva"/>
      <family val="2"/>
    </font>
    <font>
      <b/>
      <sz val="9"/>
      <name val="Geneva"/>
      <family val="2"/>
    </font>
    <font>
      <sz val="9"/>
      <name val="Geneva"/>
      <family val="2"/>
    </font>
    <font>
      <b/>
      <sz val="11"/>
      <color theme="1"/>
      <name val="Calibri"/>
      <family val="2"/>
      <scheme val="minor"/>
    </font>
    <font>
      <b/>
      <sz val="11"/>
      <color theme="0"/>
      <name val="Calibri"/>
      <family val="2"/>
      <scheme val="minor"/>
    </font>
    <font>
      <sz val="11"/>
      <name val="Calibri"/>
      <family val="2"/>
      <scheme val="minor"/>
    </font>
    <font>
      <sz val="11"/>
      <color indexed="8"/>
      <name val="Calibri"/>
      <family val="2"/>
      <scheme val="minor"/>
    </font>
    <font>
      <b/>
      <sz val="11"/>
      <name val="Calibri"/>
      <family val="2"/>
      <scheme val="minor"/>
    </font>
    <font>
      <b/>
      <sz val="9"/>
      <color theme="1"/>
      <name val="Geneva"/>
      <family val="2"/>
    </font>
    <font>
      <sz val="9"/>
      <color theme="1"/>
      <name val="Geneva"/>
      <family val="2"/>
    </font>
    <font>
      <sz val="9"/>
      <name val="Calibri"/>
      <family val="2"/>
      <scheme val="minor"/>
    </font>
    <font>
      <sz val="8"/>
      <name val="Calibri"/>
      <family val="2"/>
      <scheme val="minor"/>
    </font>
    <font>
      <sz val="9"/>
      <color rgb="FFFF0000"/>
      <name val="Geneva"/>
      <family val="2"/>
    </font>
    <font>
      <i/>
      <sz val="9"/>
      <name val="Geneva"/>
      <family val="2"/>
    </font>
    <font>
      <i/>
      <sz val="9"/>
      <name val="Geneva"/>
      <family val="2"/>
    </font>
    <font>
      <strike/>
      <sz val="9"/>
      <name val="Geneva"/>
      <family val="2"/>
    </font>
    <font>
      <b/>
      <sz val="9"/>
      <name val="Geneva"/>
      <family val="2"/>
    </font>
    <font>
      <b/>
      <i/>
      <sz val="9"/>
      <name val="Geneva"/>
      <family val="2"/>
    </font>
    <font>
      <sz val="11"/>
      <color rgb="FFFF0000"/>
      <name val="Calibri"/>
      <family val="2"/>
      <scheme val="minor"/>
    </font>
    <font>
      <sz val="9"/>
      <color rgb="FFFF0000"/>
      <name val="Geneva"/>
      <family val="2"/>
    </font>
    <font>
      <sz val="12"/>
      <name val="Arial"/>
      <family val="2"/>
    </font>
    <font>
      <sz val="10"/>
      <name val="Arial"/>
      <family val="2"/>
    </font>
    <font>
      <b/>
      <sz val="12"/>
      <name val="Arial"/>
      <family val="2"/>
    </font>
    <font>
      <b/>
      <sz val="10"/>
      <name val="Arial"/>
      <family val="2"/>
    </font>
    <font>
      <u/>
      <sz val="12"/>
      <color theme="10"/>
      <name val="Arial"/>
      <family val="2"/>
    </font>
    <font>
      <sz val="9"/>
      <name val="Arial"/>
      <family val="2"/>
    </font>
    <font>
      <b/>
      <sz val="9"/>
      <name val="Arial"/>
      <family val="2"/>
    </font>
    <font>
      <sz val="6"/>
      <name val="Arial"/>
      <family val="2"/>
    </font>
    <font>
      <sz val="12"/>
      <name val="Arial"/>
      <family val="2"/>
    </font>
    <font>
      <sz val="9"/>
      <name val="Calibri"/>
      <family val="2"/>
    </font>
    <font>
      <sz val="9"/>
      <name val="Geneva"/>
      <family val="2"/>
    </font>
    <font>
      <sz val="9"/>
      <color theme="0"/>
      <name val="Geneva"/>
      <family val="2"/>
    </font>
    <font>
      <b/>
      <sz val="9"/>
      <color theme="0"/>
      <name val="Geneva"/>
      <family val="2"/>
    </font>
    <font>
      <b/>
      <sz val="9"/>
      <name val="Calibri"/>
      <family val="2"/>
      <scheme val="minor"/>
    </font>
    <font>
      <sz val="10"/>
      <color theme="1"/>
      <name val="Arial Narrow"/>
      <family val="2"/>
    </font>
    <font>
      <b/>
      <sz val="8.5"/>
      <name val="Arial"/>
      <family val="2"/>
    </font>
    <font>
      <b/>
      <i/>
      <sz val="9"/>
      <name val="Arial"/>
      <family val="2"/>
    </font>
    <font>
      <sz val="12"/>
      <name val="Times New Roman"/>
      <family val="1"/>
    </font>
    <font>
      <sz val="20"/>
      <name val="Geneva"/>
      <family val="2"/>
    </font>
    <font>
      <b/>
      <sz val="9"/>
      <name val="Calibri"/>
      <family val="2"/>
    </font>
    <font>
      <b/>
      <i/>
      <sz val="12"/>
      <name val="Arial"/>
      <family val="2"/>
    </font>
    <font>
      <i/>
      <sz val="9"/>
      <color theme="1" tint="0.499984740745262"/>
      <name val="Arial"/>
      <family val="2"/>
    </font>
    <font>
      <u/>
      <sz val="9"/>
      <name val="Arial"/>
      <family val="2"/>
    </font>
    <font>
      <b/>
      <sz val="9"/>
      <color theme="0"/>
      <name val="Arial"/>
      <family val="2"/>
    </font>
    <font>
      <sz val="8"/>
      <name val="Geneva"/>
      <family val="2"/>
    </font>
    <font>
      <i/>
      <sz val="9"/>
      <name val="Arial"/>
      <family val="2"/>
    </font>
    <font>
      <b/>
      <i/>
      <sz val="11"/>
      <name val="Arial"/>
      <family val="2"/>
    </font>
    <font>
      <b/>
      <sz val="11"/>
      <name val="Arial"/>
      <family val="2"/>
    </font>
    <font>
      <sz val="10"/>
      <name val="Arial Narrow"/>
      <family val="2"/>
    </font>
    <font>
      <sz val="8"/>
      <color rgb="FFFF0000"/>
      <name val="Arial"/>
      <family val="2"/>
    </font>
    <font>
      <sz val="11"/>
      <name val="Arial"/>
      <family val="2"/>
    </font>
    <font>
      <b/>
      <u/>
      <sz val="14"/>
      <name val="Arial"/>
      <family val="2"/>
    </font>
    <font>
      <b/>
      <sz val="16"/>
      <name val="Arial"/>
      <family val="2"/>
    </font>
    <font>
      <b/>
      <u/>
      <sz val="12"/>
      <name val="Arial"/>
      <family val="2"/>
    </font>
    <font>
      <b/>
      <u/>
      <sz val="11"/>
      <name val="Arial"/>
      <family val="2"/>
    </font>
    <font>
      <b/>
      <sz val="11"/>
      <color rgb="FFFFFFFF"/>
      <name val="Arial"/>
      <family val="2"/>
    </font>
    <font>
      <b/>
      <sz val="10"/>
      <color rgb="FFFFFFFF"/>
      <name val="Arial"/>
      <family val="2"/>
    </font>
    <font>
      <sz val="8"/>
      <name val="Arial"/>
      <family val="2"/>
    </font>
    <font>
      <b/>
      <sz val="8"/>
      <name val="Arial"/>
      <family val="2"/>
    </font>
    <font>
      <i/>
      <sz val="10"/>
      <name val="Arial"/>
      <family val="2"/>
    </font>
    <font>
      <b/>
      <sz val="10"/>
      <color theme="0"/>
      <name val="Arial"/>
      <family val="2"/>
    </font>
    <font>
      <b/>
      <sz val="11"/>
      <color theme="0"/>
      <name val="Arial"/>
      <family val="2"/>
    </font>
    <font>
      <b/>
      <sz val="9"/>
      <color theme="1"/>
      <name val="Arial"/>
      <family val="2"/>
    </font>
    <font>
      <b/>
      <sz val="9"/>
      <color theme="7"/>
      <name val="Arial"/>
      <family val="2"/>
    </font>
    <font>
      <b/>
      <sz val="9"/>
      <color rgb="FF8064A2"/>
      <name val="Arial"/>
      <family val="2"/>
    </font>
    <font>
      <b/>
      <i/>
      <sz val="9"/>
      <color theme="1"/>
      <name val="Arial"/>
      <family val="2"/>
    </font>
    <font>
      <sz val="12"/>
      <color theme="0"/>
      <name val="Arial"/>
      <family val="2"/>
    </font>
    <font>
      <sz val="12"/>
      <color rgb="FF000000"/>
      <name val="Arial"/>
      <family val="2"/>
    </font>
    <font>
      <sz val="10"/>
      <color theme="1"/>
      <name val="Arial"/>
      <family val="2"/>
    </font>
    <font>
      <b/>
      <sz val="10"/>
      <color theme="1"/>
      <name val="Arial"/>
      <family val="2"/>
    </font>
    <font>
      <sz val="8"/>
      <color theme="0"/>
      <name val="Arial"/>
      <family val="2"/>
    </font>
    <font>
      <sz val="9"/>
      <color indexed="9"/>
      <name val="Arial"/>
      <family val="2"/>
    </font>
    <font>
      <i/>
      <sz val="11"/>
      <name val="Arial"/>
      <family val="2"/>
    </font>
    <font>
      <i/>
      <sz val="8"/>
      <color theme="1" tint="0.499984740745262"/>
      <name val="Arial"/>
      <family val="2"/>
    </font>
    <font>
      <sz val="8"/>
      <color indexed="9"/>
      <name val="Arial"/>
      <family val="2"/>
    </font>
    <font>
      <b/>
      <sz val="12"/>
      <color indexed="9"/>
      <name val="Arial"/>
      <family val="2"/>
    </font>
    <font>
      <sz val="10"/>
      <color indexed="9"/>
      <name val="Arial"/>
      <family val="2"/>
    </font>
    <font>
      <b/>
      <sz val="10"/>
      <color indexed="9"/>
      <name val="Arial"/>
      <family val="2"/>
    </font>
    <font>
      <b/>
      <i/>
      <sz val="10"/>
      <name val="Arial"/>
      <family val="2"/>
    </font>
    <font>
      <i/>
      <sz val="10"/>
      <color theme="1" tint="0.499984740745262"/>
      <name val="Arial"/>
      <family val="2"/>
    </font>
    <font>
      <b/>
      <sz val="10"/>
      <color theme="7"/>
      <name val="Arial"/>
      <family val="2"/>
    </font>
    <font>
      <sz val="10"/>
      <color theme="0"/>
      <name val="Arial"/>
      <family val="2"/>
    </font>
    <font>
      <sz val="11"/>
      <color theme="0"/>
      <name val="Arial"/>
      <family val="2"/>
    </font>
    <font>
      <b/>
      <sz val="16"/>
      <color theme="0"/>
      <name val="Arial"/>
      <family val="2"/>
    </font>
    <font>
      <b/>
      <u/>
      <sz val="12"/>
      <color theme="0"/>
      <name val="Arial"/>
      <family val="2"/>
    </font>
    <font>
      <b/>
      <sz val="12"/>
      <color theme="0"/>
      <name val="Arial"/>
      <family val="2"/>
    </font>
    <font>
      <i/>
      <sz val="12"/>
      <color rgb="FF000000"/>
      <name val="Helvetica"/>
      <family val="2"/>
    </font>
    <font>
      <sz val="9"/>
      <color indexed="9"/>
      <name val="Helvetica"/>
      <family val="2"/>
    </font>
    <font>
      <sz val="10"/>
      <color indexed="22"/>
      <name val="Arial"/>
      <family val="2"/>
    </font>
    <font>
      <b/>
      <sz val="10"/>
      <color theme="0"/>
      <name val="Geneva"/>
      <family val="2"/>
    </font>
    <font>
      <sz val="12"/>
      <color rgb="FF000000"/>
      <name val="Geneva"/>
      <family val="2"/>
      <charset val="1"/>
    </font>
    <font>
      <sz val="10"/>
      <color rgb="FF000000"/>
      <name val="Geneva"/>
      <family val="2"/>
      <charset val="1"/>
    </font>
    <font>
      <sz val="9"/>
      <name val="Helv"/>
    </font>
    <font>
      <sz val="9"/>
      <color rgb="FF7030A0"/>
      <name val="Geneva"/>
      <family val="2"/>
    </font>
    <font>
      <sz val="12"/>
      <color rgb="FF000000"/>
      <name val="Tahoma"/>
      <family val="34"/>
    </font>
    <font>
      <b/>
      <sz val="12"/>
      <color rgb="FF000000"/>
      <name val="Tahoma"/>
      <family val="34"/>
    </font>
    <font>
      <sz val="12"/>
      <color rgb="FF000000"/>
      <name val="Tahoma"/>
      <family val="2"/>
    </font>
    <font>
      <sz val="10"/>
      <color rgb="FF7030A0"/>
      <name val="Arial"/>
      <family val="2"/>
    </font>
    <font>
      <sz val="12"/>
      <color rgb="FF000000"/>
      <name val="Geneva"/>
      <family val="2"/>
    </font>
    <font>
      <sz val="12"/>
      <color theme="7"/>
      <name val="Tahoma"/>
      <family val="2"/>
    </font>
    <font>
      <u/>
      <sz val="9"/>
      <color theme="10"/>
      <name val="Geneva"/>
      <family val="2"/>
    </font>
    <font>
      <b/>
      <sz val="11"/>
      <color theme="0"/>
      <name val="Arial Narrow"/>
      <family val="2"/>
    </font>
    <font>
      <b/>
      <sz val="11"/>
      <color rgb="FFFFFFFF"/>
      <name val="Arial Narrow"/>
      <family val="2"/>
    </font>
    <font>
      <b/>
      <sz val="11"/>
      <name val="Arial Narrow"/>
      <family val="2"/>
    </font>
    <font>
      <b/>
      <sz val="11"/>
      <color rgb="FF000000"/>
      <name val="Arial Narrow"/>
      <family val="2"/>
    </font>
    <font>
      <b/>
      <sz val="11"/>
      <color theme="1"/>
      <name val="Arial Narrow"/>
      <family val="2"/>
    </font>
    <font>
      <sz val="11"/>
      <name val="Geneva"/>
      <family val="2"/>
    </font>
    <font>
      <sz val="11"/>
      <color rgb="FF000000"/>
      <name val="Arial Narrow"/>
      <family val="2"/>
    </font>
    <font>
      <sz val="11"/>
      <color theme="1"/>
      <name val="Arial Narrow"/>
      <family val="2"/>
    </font>
    <font>
      <u/>
      <sz val="9"/>
      <color rgb="FF7030A0"/>
      <name val="Geneva"/>
      <family val="2"/>
    </font>
  </fonts>
  <fills count="22">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E1"/>
        <bgColor indexed="64"/>
      </patternFill>
    </fill>
    <fill>
      <patternFill patternType="solid">
        <fgColor theme="0"/>
        <bgColor indexed="64"/>
      </patternFill>
    </fill>
    <fill>
      <patternFill patternType="solid">
        <fgColor rgb="FFFFFFCC"/>
        <bgColor indexed="64"/>
      </patternFill>
    </fill>
    <fill>
      <patternFill patternType="solid">
        <fgColor theme="7" tint="-0.499984740745262"/>
        <bgColor indexed="64"/>
      </patternFill>
    </fill>
    <fill>
      <patternFill patternType="solid">
        <fgColor rgb="FF401F6A"/>
        <bgColor indexed="64"/>
      </patternFill>
    </fill>
    <fill>
      <patternFill patternType="solid">
        <fgColor rgb="FF92D050"/>
        <bgColor indexed="64"/>
      </patternFill>
    </fill>
    <fill>
      <patternFill patternType="solid">
        <fgColor rgb="FFFFFFE1"/>
        <bgColor rgb="FF000000"/>
      </patternFill>
    </fill>
    <fill>
      <patternFill patternType="solid">
        <fgColor rgb="FFD5FF18"/>
        <bgColor indexed="64"/>
      </patternFill>
    </fill>
    <fill>
      <patternFill patternType="solid">
        <fgColor theme="7" tint="0.79998168889431442"/>
        <bgColor indexed="64"/>
      </patternFill>
    </fill>
    <fill>
      <patternFill patternType="solid">
        <fgColor rgb="FF000000"/>
        <bgColor rgb="FF000000"/>
      </patternFill>
    </fill>
    <fill>
      <patternFill patternType="solid">
        <fgColor rgb="FFD8D8D8"/>
        <bgColor rgb="FFD8D8D8"/>
      </patternFill>
    </fill>
    <fill>
      <patternFill patternType="solid">
        <fgColor rgb="FF401F6A"/>
        <bgColor rgb="FF8E7CC3"/>
      </patternFill>
    </fill>
    <fill>
      <patternFill patternType="solid">
        <fgColor rgb="FFFFFFE1"/>
        <bgColor rgb="FFD9EAD3"/>
      </patternFill>
    </fill>
    <fill>
      <patternFill patternType="solid">
        <fgColor theme="0" tint="-4.9989318521683403E-2"/>
        <bgColor rgb="FFD9EAD3"/>
      </patternFill>
    </fill>
    <fill>
      <patternFill patternType="solid">
        <fgColor theme="0" tint="-4.9989318521683403E-2"/>
        <bgColor rgb="FFC0C0C0"/>
      </patternFill>
    </fill>
    <fill>
      <patternFill patternType="solid">
        <fgColor rgb="FF403151"/>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0"/>
      </top>
      <bottom style="thin">
        <color indexed="64"/>
      </bottom>
      <diagonal/>
    </border>
    <border>
      <left/>
      <right/>
      <top style="thin">
        <color theme="0"/>
      </top>
      <bottom style="thin">
        <color indexed="64"/>
      </bottom>
      <diagonal/>
    </border>
    <border>
      <left style="thin">
        <color indexed="64"/>
      </left>
      <right/>
      <top/>
      <bottom style="thin">
        <color theme="0" tint="-0.14996795556505021"/>
      </bottom>
      <diagonal/>
    </border>
    <border>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s>
  <cellStyleXfs count="9">
    <xf numFmtId="0" fontId="0" fillId="0" borderId="0"/>
    <xf numFmtId="40" fontId="2" fillId="0" borderId="0" applyFont="0" applyFill="0" applyBorder="0" applyAlignment="0" applyProtection="0"/>
    <xf numFmtId="9" fontId="5" fillId="0" borderId="0" applyFont="0" applyFill="0" applyBorder="0" applyAlignment="0" applyProtection="0"/>
    <xf numFmtId="0" fontId="23" fillId="0" borderId="0"/>
    <xf numFmtId="0" fontId="27" fillId="0" borderId="0" applyNumberFormat="0" applyFill="0" applyBorder="0" applyAlignment="0" applyProtection="0"/>
    <xf numFmtId="0" fontId="31" fillId="0" borderId="0"/>
    <xf numFmtId="44" fontId="33" fillId="0" borderId="0" applyFont="0" applyFill="0" applyBorder="0" applyAlignment="0" applyProtection="0"/>
    <xf numFmtId="44" fontId="95" fillId="0" borderId="0" applyFont="0" applyFill="0" applyBorder="0" applyAlignment="0" applyProtection="0"/>
    <xf numFmtId="0" fontId="103" fillId="0" borderId="0" applyNumberFormat="0" applyFill="0" applyBorder="0" applyAlignment="0" applyProtection="0"/>
  </cellStyleXfs>
  <cellXfs count="1053">
    <xf numFmtId="0" fontId="0" fillId="0" borderId="0" xfId="0"/>
    <xf numFmtId="165" fontId="8" fillId="0" borderId="0" xfId="0" applyNumberFormat="1" applyFont="1"/>
    <xf numFmtId="0" fontId="8" fillId="0" borderId="0" xfId="0" applyFont="1"/>
    <xf numFmtId="165" fontId="8" fillId="0" borderId="0" xfId="0" applyNumberFormat="1" applyFont="1" applyAlignment="1">
      <alignment horizontal="right"/>
    </xf>
    <xf numFmtId="0" fontId="8" fillId="0" borderId="0" xfId="0" applyFont="1" applyProtection="1">
      <protection locked="0"/>
    </xf>
    <xf numFmtId="0" fontId="8" fillId="0" borderId="0" xfId="0" applyFont="1" applyAlignment="1" applyProtection="1">
      <alignment horizontal="center"/>
      <protection locked="0"/>
    </xf>
    <xf numFmtId="2" fontId="8" fillId="0" borderId="0" xfId="0" applyNumberFormat="1" applyFont="1" applyProtection="1">
      <protection locked="0"/>
    </xf>
    <xf numFmtId="0" fontId="8" fillId="0" borderId="4" xfId="0" applyFont="1" applyBorder="1" applyAlignment="1">
      <alignment horizontal="center"/>
    </xf>
    <xf numFmtId="0" fontId="9" fillId="0" borderId="4" xfId="0" applyFont="1" applyBorder="1" applyAlignment="1">
      <alignment horizontal="center"/>
    </xf>
    <xf numFmtId="165" fontId="8" fillId="0" borderId="4" xfId="0" applyNumberFormat="1" applyFont="1" applyBorder="1" applyAlignment="1">
      <alignment horizontal="center"/>
    </xf>
    <xf numFmtId="0" fontId="10" fillId="3" borderId="10" xfId="0" applyFont="1" applyFill="1" applyBorder="1" applyAlignment="1">
      <alignment horizontal="center"/>
    </xf>
    <xf numFmtId="2" fontId="8" fillId="0" borderId="4" xfId="0" applyNumberFormat="1" applyFont="1" applyBorder="1" applyAlignment="1">
      <alignment horizontal="center"/>
    </xf>
    <xf numFmtId="0" fontId="10" fillId="3" borderId="9" xfId="0" applyFont="1" applyFill="1" applyBorder="1" applyAlignment="1">
      <alignment horizontal="center"/>
    </xf>
    <xf numFmtId="0" fontId="8" fillId="4" borderId="4" xfId="0" applyFont="1" applyFill="1" applyBorder="1" applyAlignment="1">
      <alignment horizontal="center"/>
    </xf>
    <xf numFmtId="0" fontId="10" fillId="4" borderId="4" xfId="0" applyFont="1" applyFill="1" applyBorder="1" applyAlignment="1">
      <alignment horizontal="center"/>
    </xf>
    <xf numFmtId="0" fontId="10" fillId="3" borderId="1" xfId="0" applyFont="1" applyFill="1" applyBorder="1" applyAlignment="1">
      <alignment horizontal="center"/>
    </xf>
    <xf numFmtId="0" fontId="10" fillId="3" borderId="3" xfId="0" applyFont="1" applyFill="1" applyBorder="1" applyAlignment="1">
      <alignment horizontal="center"/>
    </xf>
    <xf numFmtId="0" fontId="8" fillId="3" borderId="10" xfId="0" applyFont="1" applyFill="1" applyBorder="1" applyAlignment="1">
      <alignment horizontal="center"/>
    </xf>
    <xf numFmtId="0" fontId="8" fillId="0" borderId="5" xfId="0" applyFont="1" applyBorder="1" applyAlignment="1">
      <alignment horizontal="center"/>
    </xf>
    <xf numFmtId="0" fontId="10" fillId="3" borderId="2" xfId="0" applyFont="1" applyFill="1" applyBorder="1" applyAlignment="1">
      <alignment horizontal="center"/>
    </xf>
    <xf numFmtId="0" fontId="10" fillId="4" borderId="17" xfId="0" applyFont="1" applyFill="1" applyBorder="1" applyAlignment="1">
      <alignment horizontal="center"/>
    </xf>
    <xf numFmtId="0" fontId="10" fillId="4" borderId="18" xfId="0" applyFont="1" applyFill="1" applyBorder="1" applyAlignment="1">
      <alignment horizontal="center" wrapText="1"/>
    </xf>
    <xf numFmtId="0" fontId="10" fillId="4" borderId="10" xfId="0" applyFont="1" applyFill="1" applyBorder="1" applyAlignment="1">
      <alignment horizontal="center"/>
    </xf>
    <xf numFmtId="0" fontId="10" fillId="4" borderId="9" xfId="0" applyFont="1" applyFill="1" applyBorder="1" applyAlignment="1">
      <alignment horizontal="center"/>
    </xf>
    <xf numFmtId="165" fontId="6" fillId="0" borderId="0" xfId="0" applyNumberFormat="1" applyFont="1"/>
    <xf numFmtId="3" fontId="8" fillId="0" borderId="12" xfId="0" applyNumberFormat="1" applyFont="1" applyBorder="1" applyAlignment="1">
      <alignment horizontal="right"/>
    </xf>
    <xf numFmtId="3" fontId="8" fillId="4" borderId="12" xfId="0" applyNumberFormat="1" applyFont="1" applyFill="1" applyBorder="1"/>
    <xf numFmtId="3" fontId="10" fillId="4" borderId="12" xfId="0" applyNumberFormat="1" applyFont="1" applyFill="1" applyBorder="1" applyAlignment="1">
      <alignment horizontal="center"/>
    </xf>
    <xf numFmtId="165" fontId="3" fillId="0" borderId="0" xfId="0" applyNumberFormat="1" applyFont="1" applyAlignment="1">
      <alignment horizontal="right"/>
    </xf>
    <xf numFmtId="3" fontId="3" fillId="0" borderId="0" xfId="0" applyNumberFormat="1" applyFont="1" applyAlignment="1">
      <alignment horizontal="center"/>
    </xf>
    <xf numFmtId="0" fontId="3" fillId="0" borderId="0" xfId="0" applyFont="1" applyAlignment="1">
      <alignment horizontal="right"/>
    </xf>
    <xf numFmtId="0" fontId="3" fillId="0" borderId="0" xfId="0" applyFont="1"/>
    <xf numFmtId="165" fontId="3" fillId="0" borderId="0" xfId="0" applyNumberFormat="1" applyFont="1" applyAlignment="1">
      <alignment horizontal="center" vertical="top"/>
    </xf>
    <xf numFmtId="3" fontId="3" fillId="0" borderId="0" xfId="0" applyNumberFormat="1" applyFont="1" applyAlignment="1">
      <alignment horizontal="center" vertical="center"/>
    </xf>
    <xf numFmtId="0" fontId="3" fillId="0" borderId="0" xfId="0" applyFont="1" applyAlignment="1">
      <alignment horizontal="right" vertical="center"/>
    </xf>
    <xf numFmtId="0" fontId="3" fillId="0" borderId="0" xfId="0" applyFont="1" applyAlignment="1">
      <alignment vertical="top"/>
    </xf>
    <xf numFmtId="165" fontId="4" fillId="0" borderId="5" xfId="0" applyNumberFormat="1" applyFont="1" applyBorder="1" applyAlignment="1" applyProtection="1">
      <alignment horizontal="center"/>
      <protection locked="0"/>
    </xf>
    <xf numFmtId="0" fontId="4" fillId="0" borderId="5" xfId="0" applyFont="1" applyBorder="1" applyProtection="1">
      <protection locked="0"/>
    </xf>
    <xf numFmtId="2" fontId="4" fillId="0" borderId="5" xfId="0" applyNumberFormat="1" applyFont="1" applyBorder="1" applyProtection="1">
      <protection locked="0"/>
    </xf>
    <xf numFmtId="165" fontId="3" fillId="0" borderId="11" xfId="0" applyNumberFormat="1" applyFont="1" applyBorder="1" applyAlignment="1" applyProtection="1">
      <alignment horizontal="center" wrapText="1"/>
      <protection locked="0"/>
    </xf>
    <xf numFmtId="0" fontId="3" fillId="0" borderId="10" xfId="0" applyFont="1" applyBorder="1" applyAlignment="1" applyProtection="1">
      <alignment wrapText="1"/>
      <protection locked="0"/>
    </xf>
    <xf numFmtId="0" fontId="3" fillId="0" borderId="0" xfId="0" applyFont="1" applyAlignment="1" applyProtection="1">
      <alignment wrapText="1"/>
      <protection locked="0"/>
    </xf>
    <xf numFmtId="2" fontId="3" fillId="0" borderId="0" xfId="0" applyNumberFormat="1" applyFont="1" applyProtection="1">
      <protection locked="0"/>
    </xf>
    <xf numFmtId="2" fontId="3" fillId="0" borderId="9" xfId="0" applyNumberFormat="1" applyFont="1" applyBorder="1" applyProtection="1">
      <protection locked="0"/>
    </xf>
    <xf numFmtId="2" fontId="3" fillId="0" borderId="15" xfId="0" applyNumberFormat="1" applyFont="1" applyBorder="1" applyProtection="1">
      <protection locked="0"/>
    </xf>
    <xf numFmtId="38" fontId="3" fillId="6" borderId="11" xfId="1" applyNumberFormat="1" applyFont="1" applyFill="1" applyBorder="1" applyAlignment="1" applyProtection="1">
      <alignment vertical="center"/>
    </xf>
    <xf numFmtId="165" fontId="3" fillId="0" borderId="16" xfId="0" applyNumberFormat="1" applyFont="1" applyBorder="1" applyAlignment="1" applyProtection="1">
      <alignment horizontal="center" wrapText="1"/>
      <protection locked="0"/>
    </xf>
    <xf numFmtId="0" fontId="3" fillId="0" borderId="2" xfId="0" applyFont="1" applyBorder="1" applyAlignment="1" applyProtection="1">
      <alignment wrapText="1"/>
      <protection locked="0"/>
    </xf>
    <xf numFmtId="2" fontId="3" fillId="0" borderId="2" xfId="0" applyNumberFormat="1" applyFont="1" applyBorder="1" applyProtection="1">
      <protection locked="0"/>
    </xf>
    <xf numFmtId="2" fontId="3" fillId="0" borderId="5" xfId="0" applyNumberFormat="1" applyFont="1" applyBorder="1" applyProtection="1">
      <protection locked="0"/>
    </xf>
    <xf numFmtId="2" fontId="3" fillId="0" borderId="8" xfId="0" applyNumberFormat="1" applyFont="1" applyBorder="1" applyProtection="1">
      <protection locked="0"/>
    </xf>
    <xf numFmtId="165" fontId="4" fillId="5" borderId="16" xfId="0" applyNumberFormat="1" applyFont="1" applyFill="1" applyBorder="1" applyAlignment="1" applyProtection="1">
      <alignment horizontal="center" vertical="center" wrapText="1"/>
      <protection locked="0"/>
    </xf>
    <xf numFmtId="0" fontId="4" fillId="5" borderId="2" xfId="0" applyFont="1" applyFill="1" applyBorder="1" applyAlignment="1" applyProtection="1">
      <alignment vertical="center" wrapText="1"/>
      <protection locked="0"/>
    </xf>
    <xf numFmtId="2" fontId="4" fillId="5" borderId="2" xfId="0" applyNumberFormat="1" applyFont="1" applyFill="1" applyBorder="1" applyAlignment="1" applyProtection="1">
      <alignment vertical="center"/>
      <protection locked="0"/>
    </xf>
    <xf numFmtId="2" fontId="4" fillId="5" borderId="0" xfId="0" applyNumberFormat="1" applyFont="1" applyFill="1" applyAlignment="1" applyProtection="1">
      <alignment vertical="center"/>
      <protection locked="0"/>
    </xf>
    <xf numFmtId="2" fontId="4" fillId="5" borderId="8" xfId="0" applyNumberFormat="1" applyFont="1" applyFill="1" applyBorder="1" applyAlignment="1" applyProtection="1">
      <alignment vertical="center"/>
      <protection locked="0"/>
    </xf>
    <xf numFmtId="0" fontId="3" fillId="0" borderId="0" xfId="0" applyFont="1" applyAlignment="1">
      <alignment vertical="center"/>
    </xf>
    <xf numFmtId="2" fontId="3" fillId="0" borderId="2" xfId="0" applyNumberFormat="1" applyFont="1" applyBorder="1" applyAlignment="1" applyProtection="1">
      <alignment horizontal="center"/>
      <protection locked="0"/>
    </xf>
    <xf numFmtId="0" fontId="3" fillId="0" borderId="2" xfId="0" applyFont="1" applyBorder="1" applyProtection="1">
      <protection locked="0"/>
    </xf>
    <xf numFmtId="0" fontId="3" fillId="0" borderId="1" xfId="0" applyFont="1" applyBorder="1" applyAlignment="1" applyProtection="1">
      <alignment wrapText="1"/>
      <protection locked="0"/>
    </xf>
    <xf numFmtId="0" fontId="3" fillId="6" borderId="11" xfId="0" applyFont="1" applyFill="1" applyBorder="1" applyAlignment="1">
      <alignment horizontal="center" vertical="center"/>
    </xf>
    <xf numFmtId="3" fontId="12" fillId="6" borderId="11" xfId="0" applyNumberFormat="1" applyFont="1" applyFill="1" applyBorder="1" applyAlignment="1">
      <alignment horizontal="center" vertical="center"/>
    </xf>
    <xf numFmtId="4" fontId="3" fillId="6" borderId="11" xfId="0" applyNumberFormat="1" applyFont="1" applyFill="1" applyBorder="1" applyAlignment="1">
      <alignment vertical="center"/>
    </xf>
    <xf numFmtId="165" fontId="3" fillId="0" borderId="12" xfId="0" applyNumberFormat="1" applyFont="1" applyBorder="1" applyAlignment="1" applyProtection="1">
      <alignment horizontal="center" wrapText="1"/>
      <protection locked="0"/>
    </xf>
    <xf numFmtId="0" fontId="3" fillId="0" borderId="4" xfId="0" applyFont="1" applyBorder="1" applyAlignment="1" applyProtection="1">
      <alignment wrapText="1"/>
      <protection locked="0"/>
    </xf>
    <xf numFmtId="0" fontId="3" fillId="0" borderId="8" xfId="0" applyFont="1" applyBorder="1" applyAlignment="1" applyProtection="1">
      <alignment wrapText="1"/>
      <protection locked="0"/>
    </xf>
    <xf numFmtId="2" fontId="3" fillId="6" borderId="11" xfId="0" applyNumberFormat="1" applyFont="1" applyFill="1" applyBorder="1" applyAlignment="1">
      <alignment horizontal="center" vertical="center"/>
    </xf>
    <xf numFmtId="3" fontId="12" fillId="0" borderId="11" xfId="0" quotePrefix="1" applyNumberFormat="1" applyFont="1" applyBorder="1" applyAlignment="1">
      <alignment horizontal="center" vertical="center"/>
    </xf>
    <xf numFmtId="165" fontId="3" fillId="0" borderId="1" xfId="0" applyNumberFormat="1" applyFont="1" applyBorder="1" applyAlignment="1" applyProtection="1">
      <alignment horizontal="center" wrapText="1"/>
      <protection locked="0"/>
    </xf>
    <xf numFmtId="165" fontId="4" fillId="5" borderId="11" xfId="0" applyNumberFormat="1" applyFont="1" applyFill="1" applyBorder="1" applyAlignment="1" applyProtection="1">
      <alignment horizontal="center" vertical="center" wrapText="1"/>
      <protection locked="0"/>
    </xf>
    <xf numFmtId="0" fontId="4" fillId="5" borderId="9" xfId="0" applyFont="1" applyFill="1" applyBorder="1" applyAlignment="1" applyProtection="1">
      <alignment vertical="center" wrapText="1"/>
      <protection locked="0"/>
    </xf>
    <xf numFmtId="2" fontId="4" fillId="5" borderId="9" xfId="0" applyNumberFormat="1" applyFont="1" applyFill="1" applyBorder="1" applyAlignment="1" applyProtection="1">
      <alignment vertical="center"/>
      <protection locked="0"/>
    </xf>
    <xf numFmtId="2" fontId="4" fillId="5" borderId="15" xfId="0" applyNumberFormat="1" applyFont="1" applyFill="1" applyBorder="1" applyAlignment="1" applyProtection="1">
      <alignment vertical="center"/>
      <protection locked="0"/>
    </xf>
    <xf numFmtId="2" fontId="3" fillId="0" borderId="0" xfId="0" applyNumberFormat="1" applyFont="1" applyAlignment="1" applyProtection="1">
      <alignment horizontal="center"/>
      <protection locked="0"/>
    </xf>
    <xf numFmtId="0" fontId="3" fillId="0" borderId="0" xfId="0" applyFont="1" applyProtection="1">
      <protection locked="0"/>
    </xf>
    <xf numFmtId="0" fontId="4" fillId="0" borderId="0" xfId="0" applyFont="1" applyProtection="1">
      <protection locked="0"/>
    </xf>
    <xf numFmtId="2" fontId="4" fillId="0" borderId="0" xfId="0" applyNumberFormat="1" applyFont="1" applyProtection="1">
      <protection locked="0"/>
    </xf>
    <xf numFmtId="0" fontId="3" fillId="0" borderId="3" xfId="0" applyFont="1" applyBorder="1" applyAlignment="1" applyProtection="1">
      <alignment wrapText="1"/>
      <protection locked="0"/>
    </xf>
    <xf numFmtId="38" fontId="3" fillId="6" borderId="16" xfId="1" applyNumberFormat="1" applyFont="1" applyFill="1" applyBorder="1" applyAlignment="1" applyProtection="1">
      <alignment vertical="center"/>
      <protection locked="0"/>
    </xf>
    <xf numFmtId="0" fontId="3" fillId="0" borderId="9" xfId="0" applyFont="1" applyBorder="1" applyProtection="1">
      <protection locked="0"/>
    </xf>
    <xf numFmtId="165" fontId="3" fillId="0" borderId="10" xfId="0" applyNumberFormat="1" applyFont="1" applyBorder="1" applyAlignment="1" applyProtection="1">
      <alignment horizontal="center" wrapText="1"/>
      <protection locked="0"/>
    </xf>
    <xf numFmtId="0" fontId="3" fillId="0" borderId="9" xfId="0" applyFont="1" applyBorder="1" applyAlignment="1" applyProtection="1">
      <alignment wrapText="1"/>
      <protection locked="0"/>
    </xf>
    <xf numFmtId="165" fontId="4" fillId="5" borderId="10" xfId="0" applyNumberFormat="1" applyFont="1" applyFill="1" applyBorder="1" applyAlignment="1" applyProtection="1">
      <alignment horizontal="center" vertical="center" wrapText="1"/>
      <protection locked="0"/>
    </xf>
    <xf numFmtId="0" fontId="4" fillId="5" borderId="9" xfId="0" applyFont="1" applyFill="1" applyBorder="1" applyAlignment="1" applyProtection="1">
      <alignment vertical="center"/>
      <protection locked="0"/>
    </xf>
    <xf numFmtId="2" fontId="3" fillId="5" borderId="9" xfId="0" applyNumberFormat="1" applyFont="1" applyFill="1" applyBorder="1" applyAlignment="1" applyProtection="1">
      <alignment vertical="center"/>
      <protection locked="0"/>
    </xf>
    <xf numFmtId="2" fontId="3" fillId="5" borderId="15" xfId="0" applyNumberFormat="1" applyFont="1" applyFill="1" applyBorder="1" applyAlignment="1" applyProtection="1">
      <alignment vertical="center"/>
      <protection locked="0"/>
    </xf>
    <xf numFmtId="0" fontId="3" fillId="0" borderId="11" xfId="0" applyFont="1" applyBorder="1" applyAlignment="1" applyProtection="1">
      <alignment wrapText="1"/>
      <protection locked="0"/>
    </xf>
    <xf numFmtId="165" fontId="3" fillId="0" borderId="11" xfId="0" applyNumberFormat="1" applyFont="1" applyBorder="1" applyAlignment="1" applyProtection="1">
      <alignment horizontal="center" vertical="top" wrapText="1"/>
      <protection locked="0"/>
    </xf>
    <xf numFmtId="0" fontId="3" fillId="0" borderId="11" xfId="0" applyFont="1" applyBorder="1" applyAlignment="1" applyProtection="1">
      <alignment vertical="top" wrapText="1"/>
      <protection locked="0"/>
    </xf>
    <xf numFmtId="0" fontId="3" fillId="0" borderId="8" xfId="0" applyFont="1" applyBorder="1" applyProtection="1">
      <protection locked="0"/>
    </xf>
    <xf numFmtId="165" fontId="4" fillId="5" borderId="11" xfId="0" applyNumberFormat="1" applyFont="1" applyFill="1" applyBorder="1" applyAlignment="1" applyProtection="1">
      <alignment horizontal="center" vertical="center"/>
      <protection locked="0"/>
    </xf>
    <xf numFmtId="0" fontId="4" fillId="5" borderId="10" xfId="0" applyFont="1" applyFill="1" applyBorder="1" applyAlignment="1" applyProtection="1">
      <alignment vertical="center"/>
      <protection locked="0"/>
    </xf>
    <xf numFmtId="0" fontId="3" fillId="0" borderId="15" xfId="0" applyFont="1" applyBorder="1" applyProtection="1">
      <protection locked="0"/>
    </xf>
    <xf numFmtId="0" fontId="3" fillId="0" borderId="0" xfId="0" applyFont="1" applyAlignment="1" applyProtection="1">
      <alignment horizontal="center"/>
      <protection locked="0"/>
    </xf>
    <xf numFmtId="165" fontId="4" fillId="0" borderId="0" xfId="0" applyNumberFormat="1" applyFont="1" applyAlignment="1" applyProtection="1">
      <alignment horizontal="center"/>
      <protection locked="0"/>
    </xf>
    <xf numFmtId="165" fontId="4" fillId="5" borderId="10" xfId="0" applyNumberFormat="1" applyFont="1" applyFill="1" applyBorder="1" applyAlignment="1" applyProtection="1">
      <alignment horizontal="center" vertical="center"/>
      <protection locked="0"/>
    </xf>
    <xf numFmtId="0" fontId="3" fillId="0" borderId="10" xfId="0" applyFont="1" applyBorder="1" applyAlignment="1" applyProtection="1">
      <alignment horizontal="center" wrapText="1"/>
      <protection locked="0"/>
    </xf>
    <xf numFmtId="0" fontId="3" fillId="0" borderId="4" xfId="0" applyFont="1" applyBorder="1" applyAlignment="1" applyProtection="1">
      <alignment horizontal="center" wrapText="1"/>
      <protection locked="0"/>
    </xf>
    <xf numFmtId="2" fontId="3" fillId="0" borderId="10" xfId="0" applyNumberFormat="1" applyFont="1" applyBorder="1" applyAlignment="1" applyProtection="1">
      <alignment horizontal="center" wrapText="1"/>
      <protection locked="0"/>
    </xf>
    <xf numFmtId="2" fontId="3" fillId="0" borderId="4" xfId="0" applyNumberFormat="1" applyFont="1" applyBorder="1" applyAlignment="1" applyProtection="1">
      <alignment horizontal="center" wrapText="1"/>
      <protection locked="0"/>
    </xf>
    <xf numFmtId="2" fontId="3" fillId="0" borderId="11" xfId="0" applyNumberFormat="1" applyFont="1" applyBorder="1" applyAlignment="1" applyProtection="1">
      <alignment horizontal="center" wrapText="1"/>
      <protection locked="0"/>
    </xf>
    <xf numFmtId="0" fontId="3" fillId="0" borderId="11" xfId="0" applyFont="1" applyBorder="1" applyAlignment="1" applyProtection="1">
      <alignment horizontal="center" wrapText="1"/>
      <protection locked="0"/>
    </xf>
    <xf numFmtId="0" fontId="3" fillId="0" borderId="11" xfId="0" applyFont="1" applyBorder="1" applyAlignment="1" applyProtection="1">
      <alignment horizontal="center" vertical="top"/>
      <protection locked="0"/>
    </xf>
    <xf numFmtId="0" fontId="3" fillId="0" borderId="11" xfId="0" applyFont="1" applyBorder="1" applyAlignment="1" applyProtection="1">
      <alignment horizontal="center" vertical="top" wrapText="1"/>
      <protection locked="0"/>
    </xf>
    <xf numFmtId="0" fontId="3" fillId="0" borderId="5" xfId="0" applyFont="1" applyBorder="1" applyProtection="1">
      <protection locked="0"/>
    </xf>
    <xf numFmtId="2" fontId="3" fillId="0" borderId="10" xfId="0" applyNumberFormat="1" applyFont="1" applyBorder="1" applyAlignment="1" applyProtection="1">
      <alignment wrapText="1"/>
      <protection locked="0"/>
    </xf>
    <xf numFmtId="2" fontId="3" fillId="0" borderId="6" xfId="0" applyNumberFormat="1" applyFont="1" applyBorder="1" applyProtection="1">
      <protection locked="0"/>
    </xf>
    <xf numFmtId="2" fontId="3" fillId="0" borderId="3" xfId="0" applyNumberFormat="1" applyFont="1" applyBorder="1" applyProtection="1">
      <protection locked="0"/>
    </xf>
    <xf numFmtId="2" fontId="4" fillId="0" borderId="0" xfId="0" applyNumberFormat="1" applyFont="1" applyAlignment="1" applyProtection="1">
      <alignment horizontal="center"/>
      <protection locked="0"/>
    </xf>
    <xf numFmtId="0" fontId="3" fillId="0" borderId="13" xfId="0" applyFont="1" applyBorder="1" applyAlignment="1" applyProtection="1">
      <alignment horizontal="center" vertical="top" wrapText="1"/>
      <protection locked="0"/>
    </xf>
    <xf numFmtId="0" fontId="3" fillId="0" borderId="3"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4" xfId="0" applyFont="1" applyBorder="1" applyAlignment="1" applyProtection="1">
      <alignment horizontal="center" vertical="top" wrapText="1"/>
      <protection locked="0"/>
    </xf>
    <xf numFmtId="0" fontId="4" fillId="0" borderId="0" xfId="0" applyFont="1" applyAlignment="1" applyProtection="1">
      <alignment horizontal="center"/>
      <protection locked="0"/>
    </xf>
    <xf numFmtId="2" fontId="3" fillId="0" borderId="3" xfId="0" applyNumberFormat="1" applyFont="1" applyBorder="1" applyAlignment="1" applyProtection="1">
      <alignment horizontal="center" vertical="top" wrapText="1"/>
      <protection locked="0"/>
    </xf>
    <xf numFmtId="2" fontId="3" fillId="0" borderId="4" xfId="0" applyNumberFormat="1" applyFont="1" applyBorder="1" applyAlignment="1" applyProtection="1">
      <alignment horizontal="center" vertical="top" wrapText="1"/>
      <protection locked="0"/>
    </xf>
    <xf numFmtId="2" fontId="3" fillId="0" borderId="16" xfId="0" applyNumberFormat="1" applyFont="1" applyBorder="1" applyAlignment="1" applyProtection="1">
      <alignment horizontal="center" vertical="top" wrapText="1"/>
      <protection locked="0"/>
    </xf>
    <xf numFmtId="2" fontId="3" fillId="0" borderId="13" xfId="0" applyNumberFormat="1" applyFont="1" applyBorder="1" applyAlignment="1" applyProtection="1">
      <alignment horizontal="center" vertical="top" wrapText="1"/>
      <protection locked="0"/>
    </xf>
    <xf numFmtId="2" fontId="3" fillId="0" borderId="12" xfId="0" applyNumberFormat="1" applyFont="1" applyBorder="1" applyAlignment="1" applyProtection="1">
      <alignment horizontal="center" vertical="top" wrapText="1"/>
      <protection locked="0"/>
    </xf>
    <xf numFmtId="0" fontId="3" fillId="0" borderId="5" xfId="0" applyFont="1" applyBorder="1" applyAlignment="1" applyProtection="1">
      <alignment wrapText="1"/>
      <protection locked="0"/>
    </xf>
    <xf numFmtId="2" fontId="3" fillId="0" borderId="10" xfId="0" applyNumberFormat="1" applyFont="1" applyBorder="1" applyAlignment="1" applyProtection="1">
      <alignment horizontal="center" vertical="top" wrapText="1"/>
      <protection locked="0"/>
    </xf>
    <xf numFmtId="0" fontId="3" fillId="0" borderId="10" xfId="0" applyFont="1" applyBorder="1" applyAlignment="1" applyProtection="1">
      <alignment vertical="top" wrapText="1"/>
      <protection locked="0"/>
    </xf>
    <xf numFmtId="0" fontId="3" fillId="0" borderId="3" xfId="0" applyFont="1" applyBorder="1" applyAlignment="1" applyProtection="1">
      <alignment horizontal="center" wrapText="1"/>
      <protection locked="0"/>
    </xf>
    <xf numFmtId="2" fontId="3" fillId="0" borderId="1" xfId="0" applyNumberFormat="1" applyFont="1" applyBorder="1" applyAlignment="1" applyProtection="1">
      <alignment horizontal="center" vertical="top" wrapText="1"/>
      <protection locked="0"/>
    </xf>
    <xf numFmtId="2" fontId="3" fillId="0" borderId="3" xfId="0" applyNumberFormat="1" applyFont="1" applyBorder="1" applyAlignment="1" applyProtection="1">
      <alignment horizontal="center" wrapText="1"/>
      <protection locked="0"/>
    </xf>
    <xf numFmtId="2" fontId="3" fillId="0" borderId="16" xfId="0" applyNumberFormat="1" applyFont="1" applyBorder="1" applyAlignment="1" applyProtection="1">
      <alignment horizontal="center" wrapText="1"/>
      <protection locked="0"/>
    </xf>
    <xf numFmtId="2" fontId="3" fillId="0" borderId="1" xfId="0" applyNumberFormat="1" applyFont="1" applyBorder="1" applyAlignment="1" applyProtection="1">
      <alignment horizontal="center" vertical="center" wrapText="1"/>
      <protection locked="0"/>
    </xf>
    <xf numFmtId="2" fontId="3" fillId="0" borderId="3" xfId="0" applyNumberFormat="1" applyFont="1" applyBorder="1" applyAlignment="1" applyProtection="1">
      <alignment horizontal="center" vertical="center" wrapText="1"/>
      <protection locked="0"/>
    </xf>
    <xf numFmtId="2" fontId="3" fillId="0" borderId="4"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top" wrapText="1"/>
      <protection locked="0"/>
    </xf>
    <xf numFmtId="0" fontId="3" fillId="0" borderId="10" xfId="0" applyFont="1" applyBorder="1" applyAlignment="1" applyProtection="1">
      <alignment horizontal="center" vertical="top"/>
      <protection locked="0"/>
    </xf>
    <xf numFmtId="2" fontId="3" fillId="0" borderId="1" xfId="0" applyNumberFormat="1" applyFont="1" applyBorder="1" applyAlignment="1" applyProtection="1">
      <alignment horizontal="center" vertical="top"/>
      <protection locked="0"/>
    </xf>
    <xf numFmtId="2" fontId="3" fillId="0" borderId="3" xfId="0" applyNumberFormat="1" applyFont="1" applyBorder="1" applyAlignment="1" applyProtection="1">
      <alignment horizontal="center" vertical="top"/>
      <protection locked="0"/>
    </xf>
    <xf numFmtId="2" fontId="3" fillId="0" borderId="4" xfId="0" applyNumberFormat="1" applyFont="1" applyBorder="1" applyAlignment="1" applyProtection="1">
      <alignment horizontal="center" vertical="top"/>
      <protection locked="0"/>
    </xf>
    <xf numFmtId="0" fontId="3" fillId="0" borderId="4" xfId="0" applyFont="1" applyBorder="1" applyAlignment="1" applyProtection="1">
      <alignment vertical="top" wrapText="1"/>
      <protection locked="0"/>
    </xf>
    <xf numFmtId="0" fontId="4" fillId="0" borderId="9" xfId="0" applyFont="1" applyBorder="1" applyProtection="1">
      <protection locked="0"/>
    </xf>
    <xf numFmtId="0" fontId="3" fillId="5" borderId="9" xfId="0" applyFont="1" applyFill="1" applyBorder="1" applyAlignment="1" applyProtection="1">
      <alignment vertical="center"/>
      <protection locked="0"/>
    </xf>
    <xf numFmtId="0" fontId="3" fillId="0" borderId="19" xfId="0" applyFont="1" applyBorder="1" applyAlignment="1" applyProtection="1">
      <alignment wrapText="1"/>
      <protection locked="0"/>
    </xf>
    <xf numFmtId="0" fontId="3" fillId="0" borderId="20" xfId="0" applyFont="1" applyBorder="1" applyProtection="1">
      <protection locked="0"/>
    </xf>
    <xf numFmtId="2" fontId="3" fillId="0" borderId="20" xfId="0" applyNumberFormat="1" applyFont="1" applyBorder="1" applyProtection="1">
      <protection locked="0"/>
    </xf>
    <xf numFmtId="2" fontId="3" fillId="0" borderId="21" xfId="0" applyNumberFormat="1" applyFont="1" applyBorder="1" applyProtection="1">
      <protection locked="0"/>
    </xf>
    <xf numFmtId="0" fontId="3" fillId="0" borderId="22" xfId="0" applyFont="1" applyBorder="1" applyAlignment="1" applyProtection="1">
      <alignment wrapText="1"/>
      <protection locked="0"/>
    </xf>
    <xf numFmtId="0" fontId="3" fillId="0" borderId="23" xfId="0" applyFont="1" applyBorder="1" applyProtection="1">
      <protection locked="0"/>
    </xf>
    <xf numFmtId="2" fontId="3" fillId="0" borderId="23" xfId="0" applyNumberFormat="1" applyFont="1" applyBorder="1" applyProtection="1">
      <protection locked="0"/>
    </xf>
    <xf numFmtId="2" fontId="3" fillId="0" borderId="24" xfId="0" applyNumberFormat="1" applyFont="1" applyBorder="1" applyProtection="1">
      <protection locked="0"/>
    </xf>
    <xf numFmtId="2" fontId="3" fillId="6" borderId="13" xfId="0" applyNumberFormat="1" applyFont="1" applyFill="1" applyBorder="1" applyProtection="1">
      <protection locked="0"/>
    </xf>
    <xf numFmtId="2" fontId="3" fillId="6" borderId="7" xfId="0" applyNumberFormat="1" applyFont="1" applyFill="1" applyBorder="1" applyProtection="1">
      <protection locked="0"/>
    </xf>
    <xf numFmtId="2" fontId="3" fillId="6" borderId="12" xfId="0" applyNumberFormat="1" applyFont="1" applyFill="1" applyBorder="1" applyProtection="1">
      <protection locked="0"/>
    </xf>
    <xf numFmtId="2" fontId="8" fillId="6" borderId="5" xfId="0" applyNumberFormat="1" applyFont="1" applyFill="1" applyBorder="1" applyAlignment="1" applyProtection="1">
      <alignment horizontal="center"/>
      <protection locked="0"/>
    </xf>
    <xf numFmtId="0" fontId="8" fillId="6" borderId="5" xfId="0" applyFont="1" applyFill="1" applyBorder="1" applyProtection="1">
      <protection locked="0"/>
    </xf>
    <xf numFmtId="0" fontId="8" fillId="6" borderId="5" xfId="0" applyFont="1" applyFill="1" applyBorder="1" applyAlignment="1" applyProtection="1">
      <alignment horizontal="center"/>
      <protection locked="0"/>
    </xf>
    <xf numFmtId="2" fontId="8" fillId="6" borderId="5" xfId="0" applyNumberFormat="1" applyFont="1" applyFill="1" applyBorder="1" applyProtection="1">
      <protection locked="0"/>
    </xf>
    <xf numFmtId="165" fontId="13" fillId="0" borderId="0" xfId="0" applyNumberFormat="1" applyFont="1"/>
    <xf numFmtId="0" fontId="13" fillId="0" borderId="0" xfId="0" applyFont="1" applyAlignment="1">
      <alignment horizontal="right"/>
    </xf>
    <xf numFmtId="0" fontId="13" fillId="0" borderId="0" xfId="0" applyFont="1"/>
    <xf numFmtId="0" fontId="13" fillId="6" borderId="5" xfId="0" applyFont="1" applyFill="1" applyBorder="1"/>
    <xf numFmtId="165" fontId="13" fillId="0" borderId="0" xfId="0" applyNumberFormat="1" applyFont="1" applyAlignment="1">
      <alignment horizontal="right"/>
    </xf>
    <xf numFmtId="0" fontId="13" fillId="6" borderId="9" xfId="0" applyFont="1" applyFill="1" applyBorder="1"/>
    <xf numFmtId="0" fontId="3" fillId="5" borderId="9" xfId="0" applyFont="1" applyFill="1" applyBorder="1" applyAlignment="1" applyProtection="1">
      <alignment horizontal="center" vertical="center"/>
      <protection locked="0"/>
    </xf>
    <xf numFmtId="0" fontId="3" fillId="6" borderId="12" xfId="0" applyFont="1" applyFill="1" applyBorder="1" applyAlignment="1">
      <alignment horizontal="center" vertical="center"/>
    </xf>
    <xf numFmtId="4" fontId="3" fillId="6" borderId="12" xfId="0" applyNumberFormat="1" applyFont="1" applyFill="1" applyBorder="1" applyAlignment="1">
      <alignment vertical="center"/>
    </xf>
    <xf numFmtId="0" fontId="3" fillId="6" borderId="13" xfId="0" applyFont="1" applyFill="1" applyBorder="1" applyAlignment="1">
      <alignment horizontal="center" vertical="center"/>
    </xf>
    <xf numFmtId="3" fontId="12" fillId="6" borderId="7" xfId="0" applyNumberFormat="1" applyFont="1" applyFill="1" applyBorder="1" applyAlignment="1">
      <alignment horizontal="center" vertical="center"/>
    </xf>
    <xf numFmtId="3" fontId="12" fillId="6" borderId="6" xfId="0" applyNumberFormat="1" applyFont="1" applyFill="1" applyBorder="1" applyAlignment="1">
      <alignment horizontal="center" vertical="center"/>
    </xf>
    <xf numFmtId="4" fontId="3" fillId="6" borderId="13" xfId="0" applyNumberFormat="1" applyFont="1" applyFill="1" applyBorder="1" applyAlignment="1">
      <alignment vertical="center"/>
    </xf>
    <xf numFmtId="0" fontId="3" fillId="6" borderId="16" xfId="0" applyFont="1" applyFill="1" applyBorder="1" applyProtection="1">
      <protection locked="0"/>
    </xf>
    <xf numFmtId="0" fontId="3" fillId="6" borderId="16" xfId="0" applyFont="1" applyFill="1" applyBorder="1" applyAlignment="1" applyProtection="1">
      <alignment horizontal="center"/>
      <protection locked="0"/>
    </xf>
    <xf numFmtId="2" fontId="3" fillId="6" borderId="8" xfId="0" applyNumberFormat="1" applyFont="1" applyFill="1" applyBorder="1" applyProtection="1">
      <protection locked="0"/>
    </xf>
    <xf numFmtId="2" fontId="3" fillId="6" borderId="16" xfId="0" applyNumberFormat="1" applyFont="1" applyFill="1" applyBorder="1" applyProtection="1">
      <protection locked="0"/>
    </xf>
    <xf numFmtId="0" fontId="3" fillId="0" borderId="25" xfId="0" applyFont="1" applyBorder="1" applyAlignment="1" applyProtection="1">
      <alignment wrapText="1"/>
      <protection locked="0"/>
    </xf>
    <xf numFmtId="0" fontId="3" fillId="0" borderId="26" xfId="0" applyFont="1" applyBorder="1" applyAlignment="1" applyProtection="1">
      <alignment wrapText="1"/>
      <protection locked="0"/>
    </xf>
    <xf numFmtId="0" fontId="3" fillId="0" borderId="1" xfId="0" applyFont="1" applyBorder="1" applyAlignment="1" applyProtection="1">
      <alignment horizontal="center" wrapText="1"/>
      <protection locked="0"/>
    </xf>
    <xf numFmtId="2" fontId="4" fillId="0" borderId="0" xfId="0" applyNumberFormat="1" applyFont="1" applyAlignment="1" applyProtection="1">
      <alignment horizontal="right"/>
      <protection locked="0"/>
    </xf>
    <xf numFmtId="0" fontId="3" fillId="0" borderId="0" xfId="0" applyFont="1" applyAlignment="1" applyProtection="1">
      <alignment horizontal="center" wrapText="1"/>
      <protection locked="0"/>
    </xf>
    <xf numFmtId="0" fontId="1" fillId="5" borderId="9" xfId="0" applyFont="1" applyFill="1" applyBorder="1" applyAlignment="1" applyProtection="1">
      <alignment vertical="center" wrapText="1"/>
      <protection locked="0"/>
    </xf>
    <xf numFmtId="0" fontId="1" fillId="5" borderId="10" xfId="0" applyFont="1" applyFill="1" applyBorder="1" applyAlignment="1" applyProtection="1">
      <alignment vertical="center" wrapText="1"/>
      <protection locked="0"/>
    </xf>
    <xf numFmtId="2" fontId="4" fillId="6" borderId="3" xfId="0" applyNumberFormat="1" applyFont="1" applyFill="1" applyBorder="1" applyAlignment="1" applyProtection="1">
      <alignment horizontal="center"/>
      <protection locked="0"/>
    </xf>
    <xf numFmtId="0" fontId="4" fillId="6" borderId="3" xfId="0" applyFont="1" applyFill="1" applyBorder="1" applyAlignment="1" applyProtection="1">
      <alignment horizontal="center"/>
      <protection locked="0"/>
    </xf>
    <xf numFmtId="0" fontId="4" fillId="6" borderId="0" xfId="0" applyFont="1" applyFill="1" applyAlignment="1" applyProtection="1">
      <alignment horizontal="center"/>
      <protection locked="0"/>
    </xf>
    <xf numFmtId="2" fontId="4" fillId="6" borderId="0" xfId="0" applyNumberFormat="1" applyFont="1" applyFill="1" applyAlignment="1" applyProtection="1">
      <alignment horizontal="center"/>
      <protection locked="0"/>
    </xf>
    <xf numFmtId="2" fontId="4" fillId="6" borderId="8" xfId="0" applyNumberFormat="1" applyFont="1" applyFill="1" applyBorder="1" applyAlignment="1" applyProtection="1">
      <alignment horizontal="center"/>
      <protection locked="0"/>
    </xf>
    <xf numFmtId="2" fontId="4" fillId="6" borderId="7" xfId="0" applyNumberFormat="1" applyFont="1" applyFill="1" applyBorder="1" applyAlignment="1" applyProtection="1">
      <alignment horizontal="center"/>
      <protection locked="0"/>
    </xf>
    <xf numFmtId="2" fontId="3" fillId="6" borderId="3" xfId="0" applyNumberFormat="1" applyFont="1" applyFill="1" applyBorder="1" applyAlignment="1" applyProtection="1">
      <alignment horizontal="center"/>
      <protection locked="0"/>
    </xf>
    <xf numFmtId="0" fontId="3" fillId="6" borderId="3" xfId="0" applyFont="1" applyFill="1" applyBorder="1" applyProtection="1">
      <protection locked="0"/>
    </xf>
    <xf numFmtId="0" fontId="3" fillId="6" borderId="0" xfId="0" applyFont="1" applyFill="1" applyProtection="1">
      <protection locked="0"/>
    </xf>
    <xf numFmtId="2" fontId="3" fillId="6" borderId="0" xfId="0" applyNumberFormat="1" applyFont="1" applyFill="1" applyProtection="1">
      <protection locked="0"/>
    </xf>
    <xf numFmtId="0" fontId="3" fillId="6" borderId="5" xfId="0" applyFont="1" applyFill="1" applyBorder="1" applyProtection="1">
      <protection locked="0"/>
    </xf>
    <xf numFmtId="2" fontId="3" fillId="6" borderId="5" xfId="0" applyNumberFormat="1" applyFont="1" applyFill="1" applyBorder="1" applyProtection="1">
      <protection locked="0"/>
    </xf>
    <xf numFmtId="0" fontId="1" fillId="0" borderId="5" xfId="0" applyFont="1" applyBorder="1" applyProtection="1">
      <protection locked="0"/>
    </xf>
    <xf numFmtId="0" fontId="1" fillId="5" borderId="2" xfId="0" applyFont="1" applyFill="1" applyBorder="1" applyAlignment="1" applyProtection="1">
      <alignment vertical="center" wrapText="1"/>
      <protection locked="0"/>
    </xf>
    <xf numFmtId="0" fontId="1" fillId="0" borderId="0" xfId="0" applyFont="1" applyProtection="1">
      <protection locked="0"/>
    </xf>
    <xf numFmtId="0" fontId="1" fillId="5" borderId="10" xfId="0" applyFont="1" applyFill="1" applyBorder="1" applyAlignment="1" applyProtection="1">
      <alignment vertical="center"/>
      <protection locked="0"/>
    </xf>
    <xf numFmtId="0" fontId="1" fillId="0" borderId="0" xfId="0" applyFont="1" applyAlignment="1" applyProtection="1">
      <alignment wrapText="1"/>
      <protection locked="0"/>
    </xf>
    <xf numFmtId="0" fontId="0" fillId="2" borderId="3" xfId="0" applyFill="1" applyBorder="1" applyProtection="1">
      <protection locked="0"/>
    </xf>
    <xf numFmtId="0" fontId="14" fillId="0" borderId="0" xfId="0" applyFont="1" applyAlignment="1">
      <alignment horizontal="right"/>
    </xf>
    <xf numFmtId="0" fontId="3" fillId="2" borderId="3" xfId="0" applyFont="1" applyFill="1" applyBorder="1" applyAlignment="1" applyProtection="1">
      <alignment wrapText="1"/>
      <protection locked="0"/>
    </xf>
    <xf numFmtId="0" fontId="3" fillId="2" borderId="16" xfId="0" applyFont="1" applyFill="1" applyBorder="1" applyAlignment="1" applyProtection="1">
      <alignment wrapText="1"/>
      <protection locked="0"/>
    </xf>
    <xf numFmtId="0" fontId="3" fillId="2" borderId="11" xfId="0" applyFont="1" applyFill="1" applyBorder="1" applyAlignment="1" applyProtection="1">
      <alignment wrapText="1"/>
      <protection locked="0"/>
    </xf>
    <xf numFmtId="0" fontId="3" fillId="2" borderId="1" xfId="0" applyFont="1" applyFill="1" applyBorder="1" applyAlignment="1" applyProtection="1">
      <alignment wrapText="1"/>
      <protection locked="0"/>
    </xf>
    <xf numFmtId="0" fontId="3" fillId="2" borderId="4" xfId="0" applyFont="1" applyFill="1" applyBorder="1" applyAlignment="1" applyProtection="1">
      <alignment wrapText="1"/>
      <protection locked="0"/>
    </xf>
    <xf numFmtId="0" fontId="3" fillId="2" borderId="10" xfId="0" applyFont="1" applyFill="1" applyBorder="1" applyAlignment="1" applyProtection="1">
      <alignment wrapText="1"/>
      <protection locked="0"/>
    </xf>
    <xf numFmtId="0" fontId="3" fillId="0" borderId="10" xfId="0" applyFont="1" applyBorder="1" applyAlignment="1" applyProtection="1">
      <alignment vertical="center" wrapText="1"/>
      <protection locked="0"/>
    </xf>
    <xf numFmtId="0" fontId="0" fillId="0" borderId="10" xfId="0" applyBorder="1" applyAlignment="1" applyProtection="1">
      <alignment wrapText="1"/>
      <protection locked="0"/>
    </xf>
    <xf numFmtId="0" fontId="3" fillId="0" borderId="16" xfId="0" applyFont="1" applyBorder="1" applyAlignment="1" applyProtection="1">
      <alignment horizontal="center" vertical="top" wrapText="1"/>
      <protection locked="0"/>
    </xf>
    <xf numFmtId="0" fontId="1" fillId="5" borderId="9" xfId="0" applyFont="1" applyFill="1" applyBorder="1" applyAlignment="1" applyProtection="1">
      <alignment vertical="center"/>
      <protection locked="0"/>
    </xf>
    <xf numFmtId="0" fontId="3" fillId="0" borderId="4" xfId="0" applyFont="1" applyBorder="1" applyAlignment="1" applyProtection="1">
      <alignment vertical="center" wrapText="1"/>
      <protection locked="0"/>
    </xf>
    <xf numFmtId="2" fontId="3" fillId="7" borderId="0" xfId="0" applyNumberFormat="1" applyFont="1" applyFill="1" applyAlignment="1" applyProtection="1">
      <alignment horizontal="center" vertical="top" wrapText="1"/>
      <protection locked="0"/>
    </xf>
    <xf numFmtId="0" fontId="3" fillId="7" borderId="0" xfId="0" applyFont="1" applyFill="1" applyAlignment="1" applyProtection="1">
      <alignment vertical="top" wrapText="1"/>
      <protection locked="0"/>
    </xf>
    <xf numFmtId="0" fontId="3" fillId="7" borderId="0" xfId="0" applyFont="1" applyFill="1" applyAlignment="1">
      <alignment horizontal="center" vertical="center"/>
    </xf>
    <xf numFmtId="4" fontId="3" fillId="7" borderId="0" xfId="0" applyNumberFormat="1" applyFont="1" applyFill="1" applyAlignment="1">
      <alignment vertical="center"/>
    </xf>
    <xf numFmtId="38" fontId="3" fillId="7" borderId="0" xfId="1" applyNumberFormat="1" applyFont="1" applyFill="1" applyBorder="1" applyAlignment="1" applyProtection="1">
      <alignment vertical="center"/>
      <protection locked="0"/>
    </xf>
    <xf numFmtId="0" fontId="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2" fontId="3" fillId="0" borderId="0" xfId="0" applyNumberFormat="1" applyFont="1" applyAlignment="1" applyProtection="1">
      <alignment vertical="center"/>
      <protection locked="0"/>
    </xf>
    <xf numFmtId="0" fontId="10" fillId="4" borderId="3" xfId="0" applyFont="1" applyFill="1" applyBorder="1"/>
    <xf numFmtId="0" fontId="10" fillId="4" borderId="7" xfId="0" applyFont="1" applyFill="1" applyBorder="1"/>
    <xf numFmtId="3" fontId="3" fillId="6" borderId="11" xfId="0" applyNumberFormat="1" applyFont="1" applyFill="1" applyBorder="1" applyAlignment="1">
      <alignment vertical="center"/>
    </xf>
    <xf numFmtId="0" fontId="15" fillId="0" borderId="8" xfId="0" applyFont="1" applyBorder="1" applyProtection="1">
      <protection locked="0"/>
    </xf>
    <xf numFmtId="0" fontId="16" fillId="0" borderId="3" xfId="0" applyFont="1" applyBorder="1" applyAlignment="1" applyProtection="1">
      <alignment wrapText="1"/>
      <protection locked="0"/>
    </xf>
    <xf numFmtId="0" fontId="16" fillId="0" borderId="0" xfId="0" applyFont="1" applyAlignment="1" applyProtection="1">
      <alignment wrapText="1"/>
      <protection locked="0"/>
    </xf>
    <xf numFmtId="0" fontId="3" fillId="0" borderId="25" xfId="0" applyFont="1" applyBorder="1" applyAlignment="1" applyProtection="1">
      <alignment vertical="top" wrapText="1"/>
      <protection locked="0"/>
    </xf>
    <xf numFmtId="0" fontId="16" fillId="0" borderId="1" xfId="0" applyFont="1" applyBorder="1" applyAlignment="1" applyProtection="1">
      <alignment vertical="top" wrapText="1"/>
      <protection locked="0"/>
    </xf>
    <xf numFmtId="0" fontId="3" fillId="6" borderId="16" xfId="0" applyFont="1" applyFill="1" applyBorder="1" applyAlignment="1">
      <alignment horizontal="center" vertical="center"/>
    </xf>
    <xf numFmtId="3" fontId="3" fillId="6" borderId="16" xfId="0" applyNumberFormat="1" applyFont="1" applyFill="1" applyBorder="1" applyAlignment="1">
      <alignment horizontal="center" vertical="center"/>
    </xf>
    <xf numFmtId="4" fontId="3" fillId="6" borderId="16" xfId="0" applyNumberFormat="1" applyFont="1" applyFill="1" applyBorder="1" applyAlignment="1">
      <alignment vertical="center"/>
    </xf>
    <xf numFmtId="0" fontId="16" fillId="0" borderId="1" xfId="0" applyFont="1" applyBorder="1" applyAlignment="1" applyProtection="1">
      <alignment wrapText="1"/>
      <protection locked="0"/>
    </xf>
    <xf numFmtId="0" fontId="3" fillId="0" borderId="0" xfId="0" applyFont="1" applyAlignment="1" applyProtection="1">
      <alignment vertical="top"/>
      <protection locked="0"/>
    </xf>
    <xf numFmtId="2" fontId="3" fillId="0" borderId="0" xfId="0" applyNumberFormat="1" applyFont="1" applyAlignment="1" applyProtection="1">
      <alignment vertical="top"/>
      <protection locked="0"/>
    </xf>
    <xf numFmtId="2" fontId="3" fillId="0" borderId="7" xfId="0" applyNumberFormat="1" applyFont="1" applyBorder="1" applyAlignment="1" applyProtection="1">
      <alignment vertical="top"/>
      <protection locked="0"/>
    </xf>
    <xf numFmtId="0" fontId="3" fillId="0" borderId="9" xfId="0" applyFont="1" applyBorder="1" applyAlignment="1">
      <alignment horizontal="center" vertical="center"/>
    </xf>
    <xf numFmtId="0" fontId="0" fillId="0" borderId="1" xfId="0" applyBorder="1" applyAlignment="1" applyProtection="1">
      <alignment wrapText="1"/>
      <protection locked="0"/>
    </xf>
    <xf numFmtId="0" fontId="3" fillId="0" borderId="27" xfId="0" applyFont="1" applyBorder="1" applyAlignment="1" applyProtection="1">
      <alignment wrapText="1"/>
      <protection locked="0"/>
    </xf>
    <xf numFmtId="166" fontId="3" fillId="0" borderId="10" xfId="2" applyNumberFormat="1" applyFont="1" applyFill="1" applyBorder="1" applyAlignment="1" applyProtection="1">
      <alignment horizontal="center" vertical="center"/>
      <protection locked="0"/>
    </xf>
    <xf numFmtId="0" fontId="1" fillId="0" borderId="15" xfId="0" applyFont="1" applyBorder="1" applyAlignment="1" applyProtection="1">
      <alignment vertical="center"/>
      <protection locked="0"/>
    </xf>
    <xf numFmtId="2" fontId="3" fillId="0" borderId="0" xfId="0" quotePrefix="1" applyNumberFormat="1" applyFont="1" applyProtection="1">
      <protection locked="0"/>
    </xf>
    <xf numFmtId="165" fontId="3" fillId="0" borderId="12" xfId="0" applyNumberFormat="1" applyFont="1" applyBorder="1" applyAlignment="1" applyProtection="1">
      <alignment horizontal="center" vertical="top" wrapText="1"/>
      <protection locked="0"/>
    </xf>
    <xf numFmtId="165" fontId="3" fillId="0" borderId="1" xfId="0" applyNumberFormat="1" applyFont="1" applyBorder="1" applyAlignment="1" applyProtection="1">
      <alignment horizontal="center" vertical="top" wrapText="1"/>
      <protection locked="0"/>
    </xf>
    <xf numFmtId="0" fontId="3" fillId="0" borderId="1" xfId="0" applyFont="1" applyBorder="1" applyAlignment="1" applyProtection="1">
      <alignment vertical="top" wrapText="1"/>
      <protection locked="0"/>
    </xf>
    <xf numFmtId="165" fontId="1" fillId="5" borderId="10" xfId="0" applyNumberFormat="1" applyFont="1" applyFill="1" applyBorder="1" applyAlignment="1" applyProtection="1">
      <alignment horizontal="center" vertical="center" wrapText="1"/>
      <protection locked="0"/>
    </xf>
    <xf numFmtId="164" fontId="1" fillId="0" borderId="0" xfId="0" applyNumberFormat="1" applyFont="1" applyAlignment="1" applyProtection="1">
      <alignment horizontal="center" wrapText="1"/>
      <protection locked="0"/>
    </xf>
    <xf numFmtId="165" fontId="1" fillId="0" borderId="5" xfId="0" applyNumberFormat="1" applyFont="1" applyBorder="1" applyAlignment="1" applyProtection="1">
      <alignment horizontal="center"/>
      <protection locked="0"/>
    </xf>
    <xf numFmtId="165" fontId="1" fillId="5" borderId="11" xfId="0" applyNumberFormat="1" applyFont="1" applyFill="1" applyBorder="1" applyAlignment="1" applyProtection="1">
      <alignment horizontal="center" vertical="center"/>
      <protection locked="0"/>
    </xf>
    <xf numFmtId="165" fontId="1" fillId="5" borderId="10" xfId="0" applyNumberFormat="1" applyFont="1" applyFill="1" applyBorder="1" applyAlignment="1" applyProtection="1">
      <alignment horizontal="center" vertical="center"/>
      <protection locked="0"/>
    </xf>
    <xf numFmtId="165" fontId="1" fillId="0" borderId="0" xfId="0" applyNumberFormat="1" applyFont="1" applyAlignment="1" applyProtection="1">
      <alignment horizontal="center"/>
      <protection locked="0"/>
    </xf>
    <xf numFmtId="0" fontId="3" fillId="0" borderId="22" xfId="0" applyFont="1" applyBorder="1" applyAlignment="1" applyProtection="1">
      <alignment vertical="top" wrapText="1"/>
      <protection locked="0"/>
    </xf>
    <xf numFmtId="0" fontId="17" fillId="0" borderId="3" xfId="0" applyFont="1" applyBorder="1" applyAlignment="1" applyProtection="1">
      <alignment wrapText="1"/>
      <protection locked="0"/>
    </xf>
    <xf numFmtId="2" fontId="1" fillId="0" borderId="0" xfId="0" applyNumberFormat="1" applyFont="1" applyProtection="1">
      <protection locked="0"/>
    </xf>
    <xf numFmtId="3" fontId="1" fillId="5" borderId="11" xfId="0" quotePrefix="1" applyNumberFormat="1" applyFont="1" applyFill="1" applyBorder="1" applyAlignment="1">
      <alignment horizontal="center" vertical="center"/>
    </xf>
    <xf numFmtId="3" fontId="1" fillId="5" borderId="11" xfId="0" applyNumberFormat="1" applyFont="1" applyFill="1" applyBorder="1" applyAlignment="1">
      <alignment horizontal="center" vertical="center"/>
    </xf>
    <xf numFmtId="4" fontId="1" fillId="5" borderId="11" xfId="0" applyNumberFormat="1" applyFont="1" applyFill="1" applyBorder="1" applyAlignment="1">
      <alignment horizontal="center" vertical="center"/>
    </xf>
    <xf numFmtId="3" fontId="3" fillId="6" borderId="11" xfId="0" applyNumberFormat="1" applyFont="1" applyFill="1" applyBorder="1" applyAlignment="1">
      <alignment horizontal="center" vertical="center"/>
    </xf>
    <xf numFmtId="3" fontId="3" fillId="0" borderId="11" xfId="0" quotePrefix="1" applyNumberFormat="1" applyFont="1" applyBorder="1" applyAlignment="1">
      <alignment horizontal="center" vertical="center"/>
    </xf>
    <xf numFmtId="3" fontId="3" fillId="7" borderId="0" xfId="0" applyNumberFormat="1" applyFont="1" applyFill="1" applyAlignment="1">
      <alignment horizontal="center" vertical="center"/>
    </xf>
    <xf numFmtId="165" fontId="1" fillId="0" borderId="0" xfId="0" applyNumberFormat="1" applyFont="1" applyAlignment="1" applyProtection="1">
      <alignment horizontal="center" vertical="center"/>
      <protection locked="0"/>
    </xf>
    <xf numFmtId="38" fontId="1" fillId="0" borderId="0" xfId="1" applyNumberFormat="1" applyFont="1" applyFill="1" applyBorder="1" applyAlignment="1" applyProtection="1">
      <alignment vertical="center"/>
      <protection locked="0"/>
    </xf>
    <xf numFmtId="2" fontId="3" fillId="0" borderId="10" xfId="0" applyNumberFormat="1" applyFont="1" applyBorder="1" applyAlignment="1" applyProtection="1">
      <alignment horizontal="center" vertical="top"/>
      <protection locked="0"/>
    </xf>
    <xf numFmtId="2" fontId="3" fillId="0" borderId="11" xfId="0" applyNumberFormat="1" applyFont="1" applyBorder="1" applyAlignment="1" applyProtection="1">
      <alignment horizontal="center" vertical="top"/>
      <protection locked="0"/>
    </xf>
    <xf numFmtId="0" fontId="17" fillId="0" borderId="3" xfId="0" applyFont="1" applyBorder="1" applyAlignment="1" applyProtection="1">
      <alignment vertical="top" wrapText="1"/>
      <protection locked="0"/>
    </xf>
    <xf numFmtId="0" fontId="3" fillId="0" borderId="19" xfId="0" applyFont="1" applyBorder="1" applyAlignment="1" applyProtection="1">
      <alignment vertical="top" wrapText="1"/>
      <protection locked="0"/>
    </xf>
    <xf numFmtId="0" fontId="3" fillId="0" borderId="20" xfId="0" applyFont="1" applyBorder="1" applyAlignment="1" applyProtection="1">
      <alignment vertical="top"/>
      <protection locked="0"/>
    </xf>
    <xf numFmtId="2" fontId="3" fillId="0" borderId="20" xfId="0" applyNumberFormat="1" applyFont="1" applyBorder="1" applyAlignment="1" applyProtection="1">
      <alignment vertical="top"/>
      <protection locked="0"/>
    </xf>
    <xf numFmtId="2" fontId="3" fillId="0" borderId="21" xfId="0" applyNumberFormat="1" applyFont="1" applyBorder="1" applyAlignment="1" applyProtection="1">
      <alignment vertical="top"/>
      <protection locked="0"/>
    </xf>
    <xf numFmtId="0" fontId="3" fillId="0" borderId="23" xfId="0" applyFont="1" applyBorder="1" applyAlignment="1" applyProtection="1">
      <alignment vertical="top"/>
      <protection locked="0"/>
    </xf>
    <xf numFmtId="2" fontId="3" fillId="0" borderId="23" xfId="0" applyNumberFormat="1" applyFont="1" applyBorder="1" applyAlignment="1" applyProtection="1">
      <alignment vertical="top"/>
      <protection locked="0"/>
    </xf>
    <xf numFmtId="2" fontId="3" fillId="0" borderId="24" xfId="0" applyNumberFormat="1" applyFont="1" applyBorder="1" applyAlignment="1" applyProtection="1">
      <alignment vertical="top"/>
      <protection locked="0"/>
    </xf>
    <xf numFmtId="0" fontId="3" fillId="0" borderId="3" xfId="0" applyFont="1" applyBorder="1" applyAlignment="1" applyProtection="1">
      <alignment vertical="top" wrapText="1"/>
      <protection locked="0"/>
    </xf>
    <xf numFmtId="3" fontId="3" fillId="0" borderId="15" xfId="0" applyNumberFormat="1" applyFont="1" applyBorder="1" applyAlignment="1">
      <alignment horizontal="center" vertical="center"/>
    </xf>
    <xf numFmtId="0" fontId="1" fillId="0" borderId="0" xfId="0" applyFont="1" applyAlignment="1" applyProtection="1">
      <alignment horizontal="center"/>
      <protection locked="0"/>
    </xf>
    <xf numFmtId="2" fontId="1" fillId="0" borderId="5" xfId="0" applyNumberFormat="1" applyFont="1" applyBorder="1" applyProtection="1">
      <protection locked="0"/>
    </xf>
    <xf numFmtId="0" fontId="1" fillId="0" borderId="5" xfId="0" applyFont="1" applyBorder="1" applyAlignment="1" applyProtection="1">
      <alignment horizontal="center"/>
      <protection locked="0"/>
    </xf>
    <xf numFmtId="0" fontId="17" fillId="0" borderId="1" xfId="0" applyFont="1" applyBorder="1" applyAlignment="1" applyProtection="1">
      <alignment wrapText="1"/>
      <protection locked="0"/>
    </xf>
    <xf numFmtId="3" fontId="3" fillId="6" borderId="7" xfId="0" applyNumberFormat="1" applyFont="1" applyFill="1" applyBorder="1" applyAlignment="1">
      <alignment horizontal="center" vertical="center"/>
    </xf>
    <xf numFmtId="3" fontId="3" fillId="6" borderId="6" xfId="0" applyNumberFormat="1" applyFont="1" applyFill="1" applyBorder="1" applyAlignment="1">
      <alignment horizontal="center" vertical="center"/>
    </xf>
    <xf numFmtId="2" fontId="0" fillId="0" borderId="1" xfId="0" applyNumberFormat="1" applyBorder="1" applyAlignment="1" applyProtection="1">
      <alignment horizontal="center" wrapText="1"/>
      <protection locked="0"/>
    </xf>
    <xf numFmtId="2" fontId="0" fillId="0" borderId="1" xfId="0" applyNumberFormat="1" applyBorder="1" applyAlignment="1" applyProtection="1">
      <alignment horizontal="center" vertical="top" wrapText="1"/>
      <protection locked="0"/>
    </xf>
    <xf numFmtId="2" fontId="0" fillId="0" borderId="3" xfId="0" applyNumberFormat="1" applyBorder="1" applyAlignment="1" applyProtection="1">
      <alignment horizontal="center" vertical="top" wrapText="1"/>
      <protection locked="0"/>
    </xf>
    <xf numFmtId="0" fontId="0" fillId="0" borderId="25" xfId="0" applyBorder="1" applyAlignment="1" applyProtection="1">
      <alignment wrapText="1"/>
      <protection locked="0"/>
    </xf>
    <xf numFmtId="2" fontId="0" fillId="0" borderId="4" xfId="0" applyNumberFormat="1" applyBorder="1" applyAlignment="1" applyProtection="1">
      <alignment horizontal="center" vertical="top" wrapText="1"/>
      <protection locked="0"/>
    </xf>
    <xf numFmtId="0" fontId="0" fillId="0" borderId="4" xfId="0" applyBorder="1" applyAlignment="1" applyProtection="1">
      <alignment wrapText="1"/>
      <protection locked="0"/>
    </xf>
    <xf numFmtId="2" fontId="0" fillId="0" borderId="10" xfId="0" applyNumberFormat="1" applyBorder="1" applyAlignment="1" applyProtection="1">
      <alignment horizontal="center" wrapText="1"/>
      <protection locked="0"/>
    </xf>
    <xf numFmtId="2" fontId="0" fillId="0" borderId="4" xfId="0" applyNumberFormat="1" applyBorder="1" applyAlignment="1" applyProtection="1">
      <alignment horizontal="center" wrapText="1"/>
      <protection locked="0"/>
    </xf>
    <xf numFmtId="2" fontId="0" fillId="0" borderId="11" xfId="0" applyNumberFormat="1" applyBorder="1" applyAlignment="1" applyProtection="1">
      <alignment horizontal="center" wrapText="1"/>
      <protection locked="0"/>
    </xf>
    <xf numFmtId="0" fontId="0" fillId="0" borderId="11" xfId="0" applyBorder="1" applyAlignment="1" applyProtection="1">
      <alignment wrapText="1"/>
      <protection locked="0"/>
    </xf>
    <xf numFmtId="0" fontId="8" fillId="0" borderId="11" xfId="0" applyFont="1" applyBorder="1" applyAlignment="1">
      <alignment horizontal="center"/>
    </xf>
    <xf numFmtId="3" fontId="8" fillId="0" borderId="11" xfId="0" applyNumberFormat="1" applyFont="1" applyBorder="1"/>
    <xf numFmtId="0" fontId="10" fillId="3" borderId="5" xfId="0" applyFont="1" applyFill="1" applyBorder="1" applyAlignment="1">
      <alignment horizontal="center" vertical="center"/>
    </xf>
    <xf numFmtId="0" fontId="0" fillId="0" borderId="0" xfId="0" applyProtection="1">
      <protection locked="0"/>
    </xf>
    <xf numFmtId="2" fontId="0" fillId="0" borderId="0" xfId="0" applyNumberFormat="1" applyProtection="1">
      <protection locked="0"/>
    </xf>
    <xf numFmtId="0" fontId="19" fillId="0" borderId="14" xfId="0" applyFont="1" applyBorder="1" applyAlignment="1" applyProtection="1">
      <alignment horizontal="center" vertical="top" wrapText="1"/>
      <protection locked="0"/>
    </xf>
    <xf numFmtId="2" fontId="5" fillId="0" borderId="37" xfId="0" applyNumberFormat="1" applyFont="1" applyBorder="1" applyProtection="1">
      <protection locked="0"/>
    </xf>
    <xf numFmtId="0" fontId="15" fillId="0" borderId="0" xfId="0" applyFont="1"/>
    <xf numFmtId="0" fontId="24" fillId="0" borderId="0" xfId="3" applyFont="1"/>
    <xf numFmtId="2" fontId="3" fillId="0" borderId="7" xfId="0" applyNumberFormat="1" applyFont="1" applyBorder="1" applyProtection="1">
      <protection locked="0"/>
    </xf>
    <xf numFmtId="2" fontId="1" fillId="5" borderId="10" xfId="0" applyNumberFormat="1" applyFont="1" applyFill="1" applyBorder="1" applyAlignment="1" applyProtection="1">
      <alignment horizontal="center"/>
      <protection locked="0"/>
    </xf>
    <xf numFmtId="0" fontId="1" fillId="5" borderId="10" xfId="0" applyFont="1" applyFill="1" applyBorder="1" applyProtection="1">
      <protection locked="0"/>
    </xf>
    <xf numFmtId="2" fontId="15" fillId="0" borderId="3" xfId="0" applyNumberFormat="1" applyFont="1" applyBorder="1" applyAlignment="1" applyProtection="1">
      <alignment horizontal="center" vertical="top" wrapText="1"/>
      <protection locked="0"/>
    </xf>
    <xf numFmtId="3" fontId="12" fillId="6" borderId="12" xfId="0" applyNumberFormat="1" applyFont="1" applyFill="1" applyBorder="1" applyAlignment="1">
      <alignment horizontal="center" vertical="center"/>
    </xf>
    <xf numFmtId="0" fontId="3" fillId="0" borderId="0" xfId="0" applyFont="1" applyAlignment="1">
      <alignment horizontal="center" vertical="center"/>
    </xf>
    <xf numFmtId="2" fontId="35" fillId="9" borderId="4" xfId="0" applyNumberFormat="1" applyFont="1" applyFill="1" applyBorder="1" applyAlignment="1" applyProtection="1">
      <alignment horizontal="center"/>
      <protection locked="0"/>
    </xf>
    <xf numFmtId="0" fontId="35" fillId="9" borderId="4" xfId="0" applyFont="1" applyFill="1" applyBorder="1" applyProtection="1">
      <protection locked="0"/>
    </xf>
    <xf numFmtId="0" fontId="35" fillId="9" borderId="5" xfId="0" applyFont="1" applyFill="1" applyBorder="1" applyAlignment="1" applyProtection="1">
      <alignment horizontal="center"/>
      <protection locked="0"/>
    </xf>
    <xf numFmtId="2" fontId="35" fillId="9" borderId="5" xfId="0" applyNumberFormat="1" applyFont="1" applyFill="1" applyBorder="1" applyAlignment="1" applyProtection="1">
      <alignment horizontal="center"/>
      <protection locked="0"/>
    </xf>
    <xf numFmtId="2" fontId="35" fillId="9" borderId="6" xfId="0" applyNumberFormat="1" applyFont="1" applyFill="1" applyBorder="1" applyAlignment="1" applyProtection="1">
      <alignment horizontal="center"/>
      <protection locked="0"/>
    </xf>
    <xf numFmtId="0" fontId="7" fillId="9" borderId="10" xfId="0" applyFont="1" applyFill="1" applyBorder="1" applyAlignment="1">
      <alignment horizontal="center" vertical="center"/>
    </xf>
    <xf numFmtId="2" fontId="7" fillId="9" borderId="11" xfId="0" applyNumberFormat="1" applyFont="1" applyFill="1" applyBorder="1" applyAlignment="1">
      <alignment horizontal="center" vertical="center"/>
    </xf>
    <xf numFmtId="3" fontId="8" fillId="0" borderId="4" xfId="0" applyNumberFormat="1" applyFont="1" applyBorder="1" applyAlignment="1">
      <alignment horizontal="right"/>
    </xf>
    <xf numFmtId="3" fontId="8" fillId="4" borderId="4" xfId="0" applyNumberFormat="1" applyFont="1" applyFill="1" applyBorder="1"/>
    <xf numFmtId="3" fontId="10" fillId="4" borderId="4" xfId="0" applyNumberFormat="1" applyFont="1" applyFill="1" applyBorder="1" applyAlignment="1">
      <alignment horizontal="center"/>
    </xf>
    <xf numFmtId="3" fontId="8" fillId="0" borderId="10" xfId="0" applyNumberFormat="1" applyFont="1" applyBorder="1"/>
    <xf numFmtId="2" fontId="35" fillId="0" borderId="0" xfId="0" applyNumberFormat="1" applyFont="1" applyAlignment="1" applyProtection="1">
      <alignment horizontal="center"/>
      <protection locked="0"/>
    </xf>
    <xf numFmtId="2" fontId="35" fillId="0" borderId="0" xfId="0" applyNumberFormat="1" applyFont="1" applyAlignment="1" applyProtection="1">
      <alignment horizontal="center" wrapText="1"/>
      <protection locked="0"/>
    </xf>
    <xf numFmtId="3" fontId="10" fillId="0" borderId="0" xfId="0" applyNumberFormat="1" applyFont="1"/>
    <xf numFmtId="3" fontId="8" fillId="0" borderId="0" xfId="0" applyNumberFormat="1" applyFont="1"/>
    <xf numFmtId="3" fontId="8" fillId="0" borderId="0" xfId="0" applyNumberFormat="1" applyFont="1" applyAlignment="1">
      <alignment horizontal="right"/>
    </xf>
    <xf numFmtId="3" fontId="10" fillId="0" borderId="0" xfId="0" applyNumberFormat="1" applyFont="1" applyAlignment="1">
      <alignment horizontal="center"/>
    </xf>
    <xf numFmtId="3" fontId="10" fillId="0" borderId="0" xfId="0" applyNumberFormat="1" applyFont="1" applyAlignment="1">
      <alignment vertical="center"/>
    </xf>
    <xf numFmtId="0" fontId="8" fillId="0" borderId="3" xfId="0" applyFont="1" applyBorder="1"/>
    <xf numFmtId="0" fontId="8" fillId="0" borderId="7" xfId="0" applyFont="1" applyBorder="1"/>
    <xf numFmtId="0" fontId="10" fillId="4" borderId="0" xfId="0" applyFont="1" applyFill="1"/>
    <xf numFmtId="0" fontId="10" fillId="3" borderId="0" xfId="0" applyFont="1" applyFill="1" applyAlignment="1">
      <alignment horizontal="center"/>
    </xf>
    <xf numFmtId="165" fontId="36" fillId="0" borderId="0" xfId="0" applyNumberFormat="1" applyFont="1"/>
    <xf numFmtId="0" fontId="36" fillId="0" borderId="0" xfId="0" applyFont="1"/>
    <xf numFmtId="0" fontId="8" fillId="0" borderId="13" xfId="0" applyFont="1" applyBorder="1"/>
    <xf numFmtId="0" fontId="24" fillId="0" borderId="12" xfId="0" applyFont="1" applyBorder="1" applyAlignment="1">
      <alignment vertical="center" wrapText="1"/>
    </xf>
    <xf numFmtId="0" fontId="29" fillId="0" borderId="12" xfId="0" applyFont="1" applyBorder="1" applyAlignment="1">
      <alignment vertical="center" wrapText="1"/>
    </xf>
    <xf numFmtId="0" fontId="28" fillId="0" borderId="12" xfId="0" applyFont="1" applyBorder="1" applyAlignment="1">
      <alignment vertical="center" wrapText="1"/>
    </xf>
    <xf numFmtId="0" fontId="28" fillId="0" borderId="12" xfId="0" applyFont="1" applyBorder="1" applyAlignment="1">
      <alignment horizontal="center" vertical="center" wrapText="1"/>
    </xf>
    <xf numFmtId="0" fontId="24" fillId="0" borderId="11" xfId="0" applyFont="1" applyBorder="1" applyAlignment="1">
      <alignment vertical="center" wrapText="1"/>
    </xf>
    <xf numFmtId="0" fontId="28" fillId="0" borderId="11" xfId="0" applyFont="1" applyBorder="1" applyAlignment="1">
      <alignment vertical="center" wrapText="1"/>
    </xf>
    <xf numFmtId="0" fontId="28" fillId="0" borderId="11" xfId="0" applyFont="1" applyBorder="1" applyAlignment="1">
      <alignment horizontal="center" vertical="center" wrapText="1"/>
    </xf>
    <xf numFmtId="0" fontId="24" fillId="0" borderId="11" xfId="0" applyFont="1" applyBorder="1" applyAlignment="1">
      <alignment horizontal="center" vertical="center" wrapText="1"/>
    </xf>
    <xf numFmtId="0" fontId="29" fillId="0" borderId="11" xfId="0" applyFont="1" applyBorder="1" applyAlignment="1">
      <alignment vertical="center" wrapText="1"/>
    </xf>
    <xf numFmtId="0" fontId="28" fillId="0" borderId="4" xfId="0" applyFont="1" applyBorder="1" applyAlignment="1">
      <alignment vertical="center"/>
    </xf>
    <xf numFmtId="0" fontId="0" fillId="0" borderId="0" xfId="0" applyAlignment="1">
      <alignment vertical="center"/>
    </xf>
    <xf numFmtId="0" fontId="26" fillId="0" borderId="11" xfId="0" applyFont="1" applyBorder="1" applyAlignment="1">
      <alignment vertical="center" wrapText="1"/>
    </xf>
    <xf numFmtId="0" fontId="28" fillId="0" borderId="0" xfId="0" applyFont="1"/>
    <xf numFmtId="0" fontId="0" fillId="9" borderId="0" xfId="0" applyFill="1"/>
    <xf numFmtId="0" fontId="28" fillId="9" borderId="0" xfId="0" applyFont="1" applyFill="1"/>
    <xf numFmtId="0" fontId="24" fillId="11" borderId="11" xfId="0" applyFont="1" applyFill="1" applyBorder="1" applyAlignment="1">
      <alignment horizontal="center" vertical="center" wrapText="1"/>
    </xf>
    <xf numFmtId="0" fontId="13" fillId="6" borderId="12" xfId="0" applyFont="1" applyFill="1" applyBorder="1" applyAlignment="1">
      <alignment vertical="center"/>
    </xf>
    <xf numFmtId="0" fontId="13" fillId="6" borderId="1" xfId="0" applyFont="1" applyFill="1" applyBorder="1" applyAlignment="1">
      <alignment vertical="center"/>
    </xf>
    <xf numFmtId="0" fontId="13" fillId="6" borderId="8" xfId="0" applyFont="1" applyFill="1" applyBorder="1" applyAlignment="1">
      <alignment vertical="center"/>
    </xf>
    <xf numFmtId="0" fontId="13" fillId="6" borderId="4" xfId="0" applyFont="1" applyFill="1" applyBorder="1" applyAlignment="1">
      <alignment vertical="center"/>
    </xf>
    <xf numFmtId="0" fontId="13" fillId="6" borderId="6" xfId="0" applyFont="1" applyFill="1" applyBorder="1" applyAlignment="1">
      <alignment vertical="center"/>
    </xf>
    <xf numFmtId="0" fontId="32" fillId="12" borderId="1" xfId="0" applyFont="1" applyFill="1" applyBorder="1" applyAlignment="1">
      <alignment vertical="center"/>
    </xf>
    <xf numFmtId="0" fontId="32" fillId="12" borderId="4" xfId="0" applyFont="1" applyFill="1" applyBorder="1" applyAlignment="1">
      <alignment vertical="center"/>
    </xf>
    <xf numFmtId="0" fontId="3" fillId="0" borderId="11" xfId="0" applyFont="1" applyBorder="1" applyAlignment="1">
      <alignment horizontal="center" vertical="center"/>
    </xf>
    <xf numFmtId="3" fontId="3" fillId="0" borderId="11" xfId="0" applyNumberFormat="1" applyFont="1" applyBorder="1" applyAlignment="1">
      <alignment horizontal="center" vertical="center"/>
    </xf>
    <xf numFmtId="2" fontId="35" fillId="9" borderId="4" xfId="0" applyNumberFormat="1" applyFont="1" applyFill="1" applyBorder="1" applyAlignment="1" applyProtection="1">
      <alignment horizontal="center" wrapText="1"/>
      <protection locked="0"/>
    </xf>
    <xf numFmtId="170" fontId="46" fillId="9" borderId="9" xfId="0" applyNumberFormat="1" applyFont="1" applyFill="1" applyBorder="1"/>
    <xf numFmtId="0" fontId="24" fillId="0" borderId="0" xfId="0" applyFont="1"/>
    <xf numFmtId="0" fontId="57" fillId="0" borderId="0" xfId="0" applyFont="1" applyAlignment="1">
      <alignment vertical="center"/>
    </xf>
    <xf numFmtId="0" fontId="39" fillId="0" borderId="0" xfId="0" applyFont="1" applyAlignment="1">
      <alignment horizontal="right"/>
    </xf>
    <xf numFmtId="0" fontId="24" fillId="0" borderId="0" xfId="0" applyFont="1" applyAlignment="1">
      <alignment vertical="center"/>
    </xf>
    <xf numFmtId="0" fontId="59" fillId="0" borderId="0" xfId="0" applyFont="1" applyAlignment="1">
      <alignment vertical="center"/>
    </xf>
    <xf numFmtId="10" fontId="60" fillId="0" borderId="11" xfId="0" applyNumberFormat="1" applyFont="1" applyBorder="1" applyAlignment="1">
      <alignment horizontal="center" vertical="center"/>
    </xf>
    <xf numFmtId="10" fontId="61" fillId="0" borderId="11" xfId="0" applyNumberFormat="1" applyFont="1" applyBorder="1" applyAlignment="1">
      <alignment horizontal="center" vertical="center"/>
    </xf>
    <xf numFmtId="0" fontId="26" fillId="7" borderId="0" xfId="0" applyFont="1" applyFill="1"/>
    <xf numFmtId="0" fontId="53" fillId="7" borderId="0" xfId="0" applyFont="1" applyFill="1" applyAlignment="1">
      <alignment vertical="center"/>
    </xf>
    <xf numFmtId="0" fontId="24" fillId="7" borderId="0" xfId="0" applyFont="1" applyFill="1"/>
    <xf numFmtId="0" fontId="55" fillId="7" borderId="0" xfId="0" applyFont="1" applyFill="1"/>
    <xf numFmtId="0" fontId="56" fillId="7" borderId="0" xfId="0" applyFont="1" applyFill="1"/>
    <xf numFmtId="0" fontId="24" fillId="7" borderId="0" xfId="0" applyFont="1" applyFill="1" applyAlignment="1">
      <alignment vertical="center"/>
    </xf>
    <xf numFmtId="0" fontId="59" fillId="7" borderId="0" xfId="0" applyFont="1" applyFill="1"/>
    <xf numFmtId="0" fontId="8" fillId="0" borderId="9" xfId="0" applyFont="1" applyBorder="1"/>
    <xf numFmtId="0" fontId="8" fillId="0" borderId="15" xfId="0" applyFont="1" applyBorder="1"/>
    <xf numFmtId="0" fontId="26" fillId="7" borderId="0" xfId="0" applyFont="1" applyFill="1" applyAlignment="1">
      <alignment horizontal="right" vertical="center"/>
    </xf>
    <xf numFmtId="0" fontId="29" fillId="7" borderId="0" xfId="0" applyFont="1" applyFill="1" applyAlignment="1">
      <alignment vertical="top"/>
    </xf>
    <xf numFmtId="0" fontId="29" fillId="7" borderId="0" xfId="0" applyFont="1" applyFill="1"/>
    <xf numFmtId="0" fontId="57" fillId="7" borderId="0" xfId="0" applyFont="1" applyFill="1" applyAlignment="1">
      <alignment vertical="center"/>
    </xf>
    <xf numFmtId="0" fontId="26" fillId="7" borderId="0" xfId="0" applyFont="1" applyFill="1" applyAlignment="1">
      <alignment vertical="center"/>
    </xf>
    <xf numFmtId="0" fontId="60" fillId="7" borderId="0" xfId="0" applyFont="1" applyFill="1" applyAlignment="1">
      <alignment horizontal="right" vertical="center"/>
    </xf>
    <xf numFmtId="0" fontId="60" fillId="7" borderId="0" xfId="0" applyFont="1" applyFill="1" applyAlignment="1">
      <alignment horizontal="left" vertical="center"/>
    </xf>
    <xf numFmtId="0" fontId="61" fillId="7" borderId="0" xfId="0" applyFont="1" applyFill="1" applyAlignment="1">
      <alignment vertical="top" wrapText="1"/>
    </xf>
    <xf numFmtId="0" fontId="59" fillId="7" borderId="0" xfId="0" applyFont="1" applyFill="1" applyAlignment="1">
      <alignment vertical="center"/>
    </xf>
    <xf numFmtId="0" fontId="24" fillId="0" borderId="0" xfId="3" applyFont="1" applyAlignment="1">
      <alignment wrapText="1"/>
    </xf>
    <xf numFmtId="0" fontId="0" fillId="0" borderId="0" xfId="0" applyAlignment="1">
      <alignment horizontal="center" vertical="center"/>
    </xf>
    <xf numFmtId="169" fontId="66" fillId="0" borderId="0" xfId="0" applyNumberFormat="1" applyFont="1"/>
    <xf numFmtId="169" fontId="67" fillId="0" borderId="0" xfId="0" applyNumberFormat="1" applyFont="1"/>
    <xf numFmtId="173" fontId="28" fillId="0" borderId="11" xfId="6" applyNumberFormat="1" applyFont="1" applyBorder="1" applyAlignment="1" applyProtection="1">
      <alignment vertical="center" wrapText="1"/>
      <protection locked="0"/>
    </xf>
    <xf numFmtId="173" fontId="28" fillId="0" borderId="11" xfId="6" applyNumberFormat="1" applyFont="1" applyFill="1" applyBorder="1" applyAlignment="1" applyProtection="1">
      <alignment horizontal="center" vertical="center" wrapText="1"/>
    </xf>
    <xf numFmtId="173" fontId="28" fillId="0" borderId="11" xfId="0" applyNumberFormat="1" applyFont="1" applyBorder="1" applyAlignment="1">
      <alignment vertical="center" wrapText="1"/>
    </xf>
    <xf numFmtId="173" fontId="28" fillId="0" borderId="11" xfId="0" applyNumberFormat="1" applyFont="1" applyBorder="1" applyAlignment="1">
      <alignment horizontal="center" vertical="center" wrapText="1"/>
    </xf>
    <xf numFmtId="173" fontId="28" fillId="0" borderId="11" xfId="6" applyNumberFormat="1" applyFont="1" applyBorder="1" applyAlignment="1" applyProtection="1">
      <alignment horizontal="center" vertical="center" wrapText="1"/>
    </xf>
    <xf numFmtId="173" fontId="28" fillId="0" borderId="11" xfId="6" applyNumberFormat="1" applyFont="1" applyFill="1" applyBorder="1" applyAlignment="1" applyProtection="1">
      <alignment vertical="center" wrapText="1"/>
      <protection locked="0"/>
    </xf>
    <xf numFmtId="173" fontId="29" fillId="0" borderId="11" xfId="0" applyNumberFormat="1" applyFont="1" applyBorder="1" applyAlignment="1">
      <alignment vertical="center" wrapText="1"/>
    </xf>
    <xf numFmtId="173" fontId="29" fillId="0" borderId="11" xfId="0" applyNumberFormat="1" applyFont="1" applyBorder="1" applyAlignment="1">
      <alignment horizontal="center" vertical="center" wrapText="1"/>
    </xf>
    <xf numFmtId="173" fontId="29" fillId="0" borderId="11" xfId="6" applyNumberFormat="1" applyFont="1" applyBorder="1" applyAlignment="1" applyProtection="1">
      <alignment vertical="center" wrapText="1"/>
    </xf>
    <xf numFmtId="173" fontId="29" fillId="0" borderId="11" xfId="6" applyNumberFormat="1" applyFont="1" applyBorder="1" applyAlignment="1" applyProtection="1">
      <alignment horizontal="center" vertical="center" wrapText="1"/>
    </xf>
    <xf numFmtId="173" fontId="29" fillId="0" borderId="11" xfId="0" applyNumberFormat="1" applyFont="1" applyBorder="1" applyAlignment="1">
      <alignment horizontal="left" vertical="center" wrapText="1"/>
    </xf>
    <xf numFmtId="173" fontId="28" fillId="0" borderId="11" xfId="0" applyNumberFormat="1" applyFont="1" applyBorder="1" applyAlignment="1">
      <alignment horizontal="center" vertical="center"/>
    </xf>
    <xf numFmtId="3" fontId="8" fillId="5" borderId="12" xfId="0" applyNumberFormat="1" applyFont="1" applyFill="1" applyBorder="1" applyAlignment="1">
      <alignment horizontal="right"/>
    </xf>
    <xf numFmtId="3" fontId="8" fillId="5" borderId="13" xfId="0" applyNumberFormat="1" applyFont="1" applyFill="1" applyBorder="1" applyAlignment="1">
      <alignment horizontal="right"/>
    </xf>
    <xf numFmtId="3" fontId="8" fillId="5" borderId="12" xfId="0" applyNumberFormat="1" applyFont="1" applyFill="1" applyBorder="1"/>
    <xf numFmtId="3" fontId="8" fillId="5" borderId="13" xfId="0" applyNumberFormat="1" applyFont="1" applyFill="1" applyBorder="1"/>
    <xf numFmtId="3" fontId="8" fillId="5" borderId="11" xfId="0" applyNumberFormat="1" applyFont="1" applyFill="1" applyBorder="1"/>
    <xf numFmtId="3" fontId="8" fillId="5" borderId="4" xfId="0" applyNumberFormat="1" applyFont="1" applyFill="1" applyBorder="1"/>
    <xf numFmtId="3" fontId="8" fillId="5" borderId="3" xfId="0" applyNumberFormat="1" applyFont="1" applyFill="1" applyBorder="1"/>
    <xf numFmtId="3" fontId="8" fillId="5" borderId="4" xfId="0" applyNumberFormat="1" applyFont="1" applyFill="1" applyBorder="1" applyAlignment="1">
      <alignment horizontal="right"/>
    </xf>
    <xf numFmtId="3" fontId="8" fillId="5" borderId="3" xfId="0" applyNumberFormat="1" applyFont="1" applyFill="1" applyBorder="1" applyAlignment="1">
      <alignment horizontal="right"/>
    </xf>
    <xf numFmtId="3" fontId="10" fillId="4" borderId="42" xfId="0" applyNumberFormat="1" applyFont="1" applyFill="1" applyBorder="1"/>
    <xf numFmtId="3" fontId="10" fillId="4" borderId="41" xfId="0" applyNumberFormat="1" applyFont="1" applyFill="1" applyBorder="1"/>
    <xf numFmtId="3" fontId="10" fillId="4" borderId="43" xfId="0" applyNumberFormat="1" applyFont="1" applyFill="1" applyBorder="1"/>
    <xf numFmtId="3" fontId="10" fillId="4" borderId="41" xfId="0" applyNumberFormat="1" applyFont="1" applyFill="1" applyBorder="1" applyAlignment="1">
      <alignment vertical="center"/>
    </xf>
    <xf numFmtId="3" fontId="10" fillId="4" borderId="42" xfId="0" applyNumberFormat="1" applyFont="1" applyFill="1" applyBorder="1" applyAlignment="1">
      <alignment vertical="center"/>
    </xf>
    <xf numFmtId="3" fontId="10" fillId="4" borderId="43" xfId="0" applyNumberFormat="1" applyFont="1" applyFill="1" applyBorder="1" applyAlignment="1">
      <alignment vertical="center"/>
    </xf>
    <xf numFmtId="0" fontId="11" fillId="5" borderId="5" xfId="0" applyFont="1" applyFill="1" applyBorder="1" applyAlignment="1">
      <alignment horizontal="left"/>
    </xf>
    <xf numFmtId="38" fontId="4" fillId="4" borderId="11" xfId="1" applyNumberFormat="1" applyFont="1" applyFill="1" applyBorder="1" applyAlignment="1" applyProtection="1">
      <alignment vertical="center"/>
    </xf>
    <xf numFmtId="38" fontId="4" fillId="4" borderId="11" xfId="1" applyNumberFormat="1" applyFont="1" applyFill="1" applyBorder="1" applyAlignment="1" applyProtection="1">
      <alignment vertical="center"/>
      <protection locked="0"/>
    </xf>
    <xf numFmtId="38" fontId="4" fillId="4" borderId="15" xfId="1" applyNumberFormat="1" applyFont="1" applyFill="1" applyBorder="1" applyAlignment="1" applyProtection="1">
      <alignment vertical="center"/>
      <protection locked="0"/>
    </xf>
    <xf numFmtId="38" fontId="1" fillId="4" borderId="11" xfId="1" applyNumberFormat="1" applyFont="1" applyFill="1" applyBorder="1" applyAlignment="1" applyProtection="1">
      <alignment vertical="center"/>
      <protection locked="0"/>
    </xf>
    <xf numFmtId="38" fontId="4" fillId="4" borderId="11" xfId="1" applyNumberFormat="1" applyFont="1" applyFill="1" applyBorder="1" applyAlignment="1" applyProtection="1">
      <alignment horizontal="right" vertical="center"/>
      <protection locked="0"/>
    </xf>
    <xf numFmtId="38" fontId="3" fillId="5" borderId="11" xfId="1" applyNumberFormat="1" applyFont="1" applyFill="1" applyBorder="1" applyAlignment="1" applyProtection="1">
      <alignment vertical="center"/>
      <protection locked="0"/>
    </xf>
    <xf numFmtId="3" fontId="3" fillId="5" borderId="11" xfId="0" applyNumberFormat="1" applyFont="1" applyFill="1" applyBorder="1" applyAlignment="1">
      <alignment vertical="center"/>
    </xf>
    <xf numFmtId="38" fontId="3" fillId="5" borderId="12" xfId="1" applyNumberFormat="1" applyFont="1" applyFill="1" applyBorder="1" applyAlignment="1" applyProtection="1">
      <alignment vertical="center"/>
      <protection locked="0"/>
    </xf>
    <xf numFmtId="38" fontId="4" fillId="5" borderId="11" xfId="1" applyNumberFormat="1" applyFont="1" applyFill="1" applyBorder="1" applyAlignment="1" applyProtection="1">
      <alignment vertical="center"/>
      <protection locked="0"/>
    </xf>
    <xf numFmtId="0" fontId="34" fillId="0" borderId="0" xfId="0" applyFont="1" applyAlignment="1">
      <alignment horizontal="center" vertical="center"/>
    </xf>
    <xf numFmtId="2" fontId="35" fillId="9" borderId="11" xfId="0" applyNumberFormat="1" applyFont="1" applyFill="1" applyBorder="1" applyAlignment="1" applyProtection="1">
      <alignment horizontal="center" vertical="center"/>
      <protection locked="0"/>
    </xf>
    <xf numFmtId="2" fontId="35" fillId="9" borderId="11" xfId="0" applyNumberFormat="1" applyFont="1" applyFill="1" applyBorder="1" applyAlignment="1" applyProtection="1">
      <alignment horizontal="center" vertical="center" wrapText="1"/>
      <protection locked="0"/>
    </xf>
    <xf numFmtId="0" fontId="3" fillId="0" borderId="15" xfId="0" applyFont="1" applyBorder="1" applyAlignment="1">
      <alignment horizontal="center" vertical="center"/>
    </xf>
    <xf numFmtId="38" fontId="1" fillId="5" borderId="11" xfId="1" applyNumberFormat="1" applyFont="1" applyFill="1" applyBorder="1" applyAlignment="1" applyProtection="1">
      <alignment horizontal="center" vertical="center"/>
      <protection locked="0"/>
    </xf>
    <xf numFmtId="0" fontId="15" fillId="0" borderId="0" xfId="0" applyFont="1" applyAlignment="1">
      <alignment horizontal="center" vertical="center"/>
    </xf>
    <xf numFmtId="0" fontId="22" fillId="0" borderId="0" xfId="0" applyFont="1" applyAlignment="1">
      <alignment horizontal="center" vertical="center"/>
    </xf>
    <xf numFmtId="2" fontId="4" fillId="0" borderId="5" xfId="0" applyNumberFormat="1" applyFont="1" applyBorder="1" applyAlignment="1" applyProtection="1">
      <alignment vertical="center"/>
      <protection locked="0"/>
    </xf>
    <xf numFmtId="2" fontId="35" fillId="9" borderId="12" xfId="0" applyNumberFormat="1" applyFont="1" applyFill="1" applyBorder="1" applyAlignment="1" applyProtection="1">
      <alignment horizontal="center" vertical="center"/>
      <protection locked="0"/>
    </xf>
    <xf numFmtId="38" fontId="3" fillId="0" borderId="0" xfId="1" applyNumberFormat="1" applyFont="1" applyFill="1" applyBorder="1" applyAlignment="1" applyProtection="1">
      <alignment vertical="center"/>
      <protection locked="0"/>
    </xf>
    <xf numFmtId="38" fontId="4" fillId="0" borderId="5" xfId="1" applyNumberFormat="1" applyFont="1" applyFill="1" applyBorder="1" applyAlignment="1" applyProtection="1">
      <alignment vertical="center"/>
      <protection locked="0"/>
    </xf>
    <xf numFmtId="38" fontId="4" fillId="0" borderId="0" xfId="1" applyNumberFormat="1" applyFont="1" applyFill="1" applyBorder="1" applyAlignment="1" applyProtection="1">
      <alignment vertical="center"/>
      <protection locked="0"/>
    </xf>
    <xf numFmtId="38" fontId="3" fillId="5" borderId="16" xfId="1" applyNumberFormat="1" applyFont="1" applyFill="1" applyBorder="1" applyAlignment="1" applyProtection="1">
      <alignment vertical="center"/>
      <protection locked="0"/>
    </xf>
    <xf numFmtId="38" fontId="3" fillId="5" borderId="13" xfId="1" applyNumberFormat="1" applyFont="1" applyFill="1" applyBorder="1" applyAlignment="1" applyProtection="1">
      <alignment vertical="center"/>
      <protection locked="0"/>
    </xf>
    <xf numFmtId="38" fontId="4" fillId="0" borderId="0" xfId="1" applyNumberFormat="1" applyFont="1" applyFill="1" applyBorder="1" applyAlignment="1" applyProtection="1">
      <alignment horizontal="center" vertical="center"/>
      <protection locked="0"/>
    </xf>
    <xf numFmtId="38" fontId="3" fillId="5" borderId="0" xfId="1" applyNumberFormat="1" applyFont="1" applyFill="1" applyBorder="1" applyAlignment="1" applyProtection="1">
      <alignment vertical="center"/>
      <protection locked="0"/>
    </xf>
    <xf numFmtId="38" fontId="4" fillId="5" borderId="0" xfId="1" applyNumberFormat="1" applyFont="1" applyFill="1" applyBorder="1" applyAlignment="1" applyProtection="1">
      <alignment vertical="center"/>
      <protection locked="0"/>
    </xf>
    <xf numFmtId="2" fontId="35" fillId="5" borderId="12" xfId="0" applyNumberFormat="1" applyFont="1" applyFill="1" applyBorder="1" applyAlignment="1" applyProtection="1">
      <alignment horizontal="center" vertical="center"/>
      <protection locked="0"/>
    </xf>
    <xf numFmtId="38" fontId="1" fillId="0" borderId="5" xfId="1" applyNumberFormat="1" applyFont="1" applyFill="1" applyBorder="1" applyAlignment="1" applyProtection="1">
      <alignment vertical="center"/>
      <protection locked="0"/>
    </xf>
    <xf numFmtId="38" fontId="3" fillId="6" borderId="7" xfId="1" applyNumberFormat="1" applyFont="1" applyFill="1" applyBorder="1" applyAlignment="1" applyProtection="1">
      <alignment vertical="center"/>
      <protection locked="0"/>
    </xf>
    <xf numFmtId="38" fontId="3" fillId="6" borderId="12" xfId="1" applyNumberFormat="1" applyFont="1" applyFill="1" applyBorder="1" applyAlignment="1" applyProtection="1">
      <alignment vertical="center"/>
      <protection locked="0"/>
    </xf>
    <xf numFmtId="2" fontId="0" fillId="0" borderId="0" xfId="0" applyNumberFormat="1" applyAlignment="1" applyProtection="1">
      <alignment vertical="center"/>
      <protection locked="0"/>
    </xf>
    <xf numFmtId="2" fontId="5" fillId="8" borderId="36" xfId="0" applyNumberFormat="1" applyFont="1" applyFill="1" applyBorder="1" applyAlignment="1" applyProtection="1">
      <alignment vertical="center"/>
      <protection locked="0"/>
    </xf>
    <xf numFmtId="2" fontId="19" fillId="4" borderId="38" xfId="0" applyNumberFormat="1" applyFont="1" applyFill="1" applyBorder="1" applyAlignment="1">
      <alignment vertical="center"/>
    </xf>
    <xf numFmtId="2" fontId="0" fillId="0" borderId="35" xfId="0" applyNumberFormat="1" applyBorder="1" applyAlignment="1" applyProtection="1">
      <alignment horizontal="center" vertical="top" wrapText="1"/>
      <protection locked="0"/>
    </xf>
    <xf numFmtId="2" fontId="5" fillId="0" borderId="2" xfId="0" applyNumberFormat="1" applyFont="1" applyBorder="1" applyProtection="1">
      <protection locked="0"/>
    </xf>
    <xf numFmtId="2" fontId="5" fillId="0" borderId="8" xfId="0" applyNumberFormat="1" applyFont="1" applyBorder="1" applyProtection="1">
      <protection locked="0"/>
    </xf>
    <xf numFmtId="173" fontId="28" fillId="5" borderId="11" xfId="6" applyNumberFormat="1" applyFont="1" applyFill="1" applyBorder="1" applyAlignment="1" applyProtection="1">
      <alignment vertical="center" wrapText="1"/>
      <protection locked="0"/>
    </xf>
    <xf numFmtId="173" fontId="28" fillId="5" borderId="11" xfId="6" applyNumberFormat="1" applyFont="1" applyFill="1" applyBorder="1" applyAlignment="1" applyProtection="1">
      <alignment horizontal="center" vertical="center" wrapText="1"/>
    </xf>
    <xf numFmtId="173" fontId="28" fillId="4" borderId="11" xfId="6" applyNumberFormat="1" applyFont="1" applyFill="1" applyBorder="1" applyAlignment="1" applyProtection="1">
      <alignment vertical="center" wrapText="1"/>
    </xf>
    <xf numFmtId="173" fontId="28" fillId="4" borderId="11" xfId="6" applyNumberFormat="1" applyFont="1" applyFill="1" applyBorder="1" applyAlignment="1" applyProtection="1">
      <alignment horizontal="center" vertical="center" wrapText="1"/>
    </xf>
    <xf numFmtId="0" fontId="29" fillId="4" borderId="11" xfId="0" applyFont="1" applyFill="1" applyBorder="1" applyAlignment="1">
      <alignment vertical="center" wrapText="1"/>
    </xf>
    <xf numFmtId="173" fontId="29" fillId="4" borderId="11" xfId="6" applyNumberFormat="1" applyFont="1" applyFill="1" applyBorder="1" applyAlignment="1" applyProtection="1">
      <alignment vertical="center" wrapText="1"/>
    </xf>
    <xf numFmtId="173" fontId="29" fillId="4" borderId="11" xfId="6" applyNumberFormat="1" applyFont="1" applyFill="1" applyBorder="1" applyAlignment="1" applyProtection="1">
      <alignment horizontal="center" vertical="center" wrapText="1"/>
    </xf>
    <xf numFmtId="173" fontId="29" fillId="4" borderId="11" xfId="0" applyNumberFormat="1" applyFont="1" applyFill="1" applyBorder="1" applyAlignment="1">
      <alignment horizontal="left" vertical="center" wrapText="1"/>
    </xf>
    <xf numFmtId="173" fontId="29" fillId="4" borderId="11" xfId="6" applyNumberFormat="1" applyFont="1" applyFill="1" applyBorder="1" applyAlignment="1" applyProtection="1">
      <alignment horizontal="right" vertical="center" wrapText="1"/>
    </xf>
    <xf numFmtId="173" fontId="29" fillId="4" borderId="11" xfId="0" applyNumberFormat="1" applyFont="1" applyFill="1" applyBorder="1" applyAlignment="1">
      <alignment vertical="center" wrapText="1"/>
    </xf>
    <xf numFmtId="0" fontId="53" fillId="0" borderId="0" xfId="0" applyFont="1" applyAlignment="1">
      <alignment vertical="center"/>
    </xf>
    <xf numFmtId="0" fontId="24" fillId="15" borderId="0" xfId="0" applyFont="1" applyFill="1"/>
    <xf numFmtId="0" fontId="59" fillId="15" borderId="46" xfId="0" applyFont="1" applyFill="1" applyBorder="1" applyAlignment="1">
      <alignment horizontal="right" vertical="center"/>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175" fontId="50" fillId="0" borderId="54" xfId="0" applyNumberFormat="1" applyFont="1" applyBorder="1" applyAlignment="1">
      <alignment horizontal="center" vertical="center"/>
    </xf>
    <xf numFmtId="10" fontId="53" fillId="0" borderId="55" xfId="0" applyNumberFormat="1" applyFont="1" applyBorder="1" applyAlignment="1">
      <alignment horizontal="center" vertical="center"/>
    </xf>
    <xf numFmtId="175" fontId="50" fillId="0" borderId="45" xfId="0" applyNumberFormat="1" applyFont="1" applyBorder="1" applyAlignment="1">
      <alignment horizontal="center" vertical="center"/>
    </xf>
    <xf numFmtId="10" fontId="53" fillId="0" borderId="58" xfId="0" applyNumberFormat="1" applyFont="1" applyBorder="1" applyAlignment="1">
      <alignment horizontal="center" vertical="center"/>
    </xf>
    <xf numFmtId="0" fontId="29" fillId="0" borderId="57" xfId="0" applyFont="1" applyBorder="1" applyAlignment="1">
      <alignment horizontal="center" vertical="center" wrapText="1"/>
    </xf>
    <xf numFmtId="176" fontId="50" fillId="15" borderId="59" xfId="0" applyNumberFormat="1" applyFont="1" applyFill="1" applyBorder="1" applyAlignment="1">
      <alignment horizontal="center" vertical="center"/>
    </xf>
    <xf numFmtId="176" fontId="50" fillId="15" borderId="60" xfId="0" applyNumberFormat="1" applyFont="1" applyFill="1" applyBorder="1" applyAlignment="1">
      <alignment horizontal="center" vertical="center"/>
    </xf>
    <xf numFmtId="0" fontId="29" fillId="0" borderId="63" xfId="0" applyFont="1" applyBorder="1" applyAlignment="1">
      <alignment horizontal="center" vertical="center" wrapText="1"/>
    </xf>
    <xf numFmtId="0" fontId="26" fillId="16" borderId="47" xfId="0" applyFont="1" applyFill="1" applyBorder="1" applyAlignment="1">
      <alignment horizontal="center" vertical="center" wrapText="1"/>
    </xf>
    <xf numFmtId="0" fontId="26" fillId="16" borderId="50" xfId="0" applyFont="1" applyFill="1" applyBorder="1" applyAlignment="1">
      <alignment horizontal="center" vertical="center" wrapText="1"/>
    </xf>
    <xf numFmtId="0" fontId="29" fillId="16" borderId="50" xfId="0" applyFont="1" applyFill="1" applyBorder="1" applyAlignment="1">
      <alignment horizontal="center" vertical="center" wrapText="1"/>
    </xf>
    <xf numFmtId="175" fontId="50" fillId="16" borderId="48" xfId="0" applyNumberFormat="1" applyFont="1" applyFill="1" applyBorder="1" applyAlignment="1">
      <alignment horizontal="center" vertical="center"/>
    </xf>
    <xf numFmtId="176" fontId="50" fillId="15" borderId="0" xfId="0" applyNumberFormat="1" applyFont="1" applyFill="1" applyAlignment="1">
      <alignment horizontal="center" vertical="center"/>
    </xf>
    <xf numFmtId="0" fontId="29" fillId="0" borderId="65" xfId="0" applyFont="1" applyBorder="1" applyAlignment="1">
      <alignment horizontal="center" vertical="center" wrapText="1"/>
    </xf>
    <xf numFmtId="176" fontId="50" fillId="15" borderId="66" xfId="0" applyNumberFormat="1" applyFont="1" applyFill="1" applyBorder="1" applyAlignment="1">
      <alignment horizontal="center" vertical="center"/>
    </xf>
    <xf numFmtId="0" fontId="29" fillId="0" borderId="69" xfId="0" applyFont="1" applyBorder="1" applyAlignment="1">
      <alignment horizontal="center" vertical="center"/>
    </xf>
    <xf numFmtId="176" fontId="50" fillId="15" borderId="71" xfId="0" applyNumberFormat="1" applyFont="1" applyFill="1" applyBorder="1" applyAlignment="1">
      <alignment horizontal="center" vertical="center"/>
    </xf>
    <xf numFmtId="176" fontId="50" fillId="15" borderId="70" xfId="0" applyNumberFormat="1" applyFont="1" applyFill="1" applyBorder="1" applyAlignment="1">
      <alignment horizontal="center" vertical="center"/>
    </xf>
    <xf numFmtId="0" fontId="50" fillId="0" borderId="49" xfId="0" applyFont="1" applyBorder="1" applyAlignment="1">
      <alignment horizontal="center" vertical="center"/>
    </xf>
    <xf numFmtId="175" fontId="50" fillId="0" borderId="49" xfId="0" applyNumberFormat="1" applyFont="1" applyBorder="1" applyAlignment="1">
      <alignment horizontal="center" vertical="center"/>
    </xf>
    <xf numFmtId="10" fontId="50" fillId="0" borderId="49" xfId="0" applyNumberFormat="1" applyFont="1" applyBorder="1" applyAlignment="1">
      <alignment horizontal="center" vertical="center"/>
    </xf>
    <xf numFmtId="0" fontId="26" fillId="15" borderId="0" xfId="0" applyFont="1" applyFill="1"/>
    <xf numFmtId="0" fontId="58" fillId="15" borderId="0" xfId="0" applyFont="1" applyFill="1" applyAlignment="1">
      <alignment vertical="center"/>
    </xf>
    <xf numFmtId="0" fontId="53" fillId="15" borderId="0" xfId="0" applyFont="1" applyFill="1" applyAlignment="1">
      <alignment vertical="center"/>
    </xf>
    <xf numFmtId="0" fontId="63" fillId="17" borderId="11" xfId="0" applyFont="1" applyFill="1" applyBorder="1" applyAlignment="1">
      <alignment horizontal="center" vertical="center"/>
    </xf>
    <xf numFmtId="0" fontId="63" fillId="17" borderId="1" xfId="0" applyFont="1" applyFill="1" applyBorder="1" applyAlignment="1">
      <alignment horizontal="center" vertical="center" wrapText="1"/>
    </xf>
    <xf numFmtId="0" fontId="63" fillId="17" borderId="16" xfId="0" applyFont="1" applyFill="1" applyBorder="1" applyAlignment="1">
      <alignment horizontal="center" vertical="center" wrapText="1"/>
    </xf>
    <xf numFmtId="0" fontId="46" fillId="17" borderId="4" xfId="0" applyFont="1" applyFill="1" applyBorder="1" applyAlignment="1">
      <alignment horizontal="center" vertical="center" wrapText="1"/>
    </xf>
    <xf numFmtId="0" fontId="46" fillId="17" borderId="12" xfId="0" applyFont="1" applyFill="1" applyBorder="1" applyAlignment="1">
      <alignment horizontal="center" vertical="center" wrapText="1"/>
    </xf>
    <xf numFmtId="0" fontId="46" fillId="17" borderId="11" xfId="0" applyFont="1" applyFill="1" applyBorder="1" applyAlignment="1">
      <alignment horizontal="center" vertical="center"/>
    </xf>
    <xf numFmtId="167" fontId="53" fillId="0" borderId="11" xfId="0" applyNumberFormat="1" applyFont="1" applyBorder="1" applyAlignment="1">
      <alignment vertical="center"/>
    </xf>
    <xf numFmtId="167" fontId="53" fillId="0" borderId="12" xfId="0" applyNumberFormat="1" applyFont="1" applyBorder="1" applyAlignment="1">
      <alignment vertical="center"/>
    </xf>
    <xf numFmtId="167" fontId="50" fillId="0" borderId="11" xfId="0" applyNumberFormat="1" applyFont="1" applyBorder="1" applyAlignment="1">
      <alignment vertical="center"/>
    </xf>
    <xf numFmtId="0" fontId="29" fillId="18" borderId="57" xfId="0" applyFont="1" applyFill="1" applyBorder="1" applyAlignment="1">
      <alignment horizontal="center" vertical="center" wrapText="1"/>
    </xf>
    <xf numFmtId="174" fontId="23" fillId="7" borderId="0" xfId="0" applyNumberFormat="1" applyFont="1" applyFill="1" applyAlignment="1">
      <alignment horizontal="left"/>
    </xf>
    <xf numFmtId="169" fontId="29" fillId="4" borderId="9" xfId="0" applyNumberFormat="1" applyFont="1" applyFill="1" applyBorder="1"/>
    <xf numFmtId="170" fontId="29" fillId="4" borderId="9" xfId="0" applyNumberFormat="1" applyFont="1" applyFill="1" applyBorder="1"/>
    <xf numFmtId="167" fontId="29" fillId="4" borderId="9" xfId="0" applyNumberFormat="1" applyFont="1" applyFill="1" applyBorder="1"/>
    <xf numFmtId="0" fontId="28" fillId="7" borderId="0" xfId="0" applyFont="1" applyFill="1" applyAlignment="1">
      <alignment horizontal="right" vertical="top" wrapText="1"/>
    </xf>
    <xf numFmtId="0" fontId="28" fillId="7" borderId="0" xfId="0" applyFont="1" applyFill="1" applyAlignment="1">
      <alignment vertical="top" wrapText="1"/>
    </xf>
    <xf numFmtId="0" fontId="28" fillId="7" borderId="0" xfId="0" applyFont="1" applyFill="1"/>
    <xf numFmtId="0" fontId="28" fillId="0" borderId="0" xfId="0" applyFont="1" applyAlignment="1">
      <alignment vertical="center"/>
    </xf>
    <xf numFmtId="169" fontId="46" fillId="9" borderId="9" xfId="0" applyNumberFormat="1" applyFont="1" applyFill="1" applyBorder="1"/>
    <xf numFmtId="169" fontId="74" fillId="0" borderId="0" xfId="0" applyNumberFormat="1" applyFont="1" applyProtection="1">
      <protection locked="0"/>
    </xf>
    <xf numFmtId="0" fontId="78" fillId="0" borderId="0" xfId="0" applyFont="1" applyAlignment="1">
      <alignment vertical="center"/>
    </xf>
    <xf numFmtId="0" fontId="78" fillId="0" borderId="0" xfId="0" applyFont="1"/>
    <xf numFmtId="0" fontId="28" fillId="13" borderId="0" xfId="0" applyFont="1" applyFill="1"/>
    <xf numFmtId="169" fontId="74" fillId="0" borderId="0" xfId="0" applyNumberFormat="1" applyFont="1" applyAlignment="1" applyProtection="1">
      <alignment vertical="center"/>
      <protection locked="0"/>
    </xf>
    <xf numFmtId="169" fontId="44" fillId="0" borderId="0" xfId="0" applyNumberFormat="1" applyFont="1" applyAlignment="1" applyProtection="1">
      <alignment vertical="center"/>
      <protection locked="0"/>
    </xf>
    <xf numFmtId="169" fontId="79" fillId="0" borderId="0" xfId="0" applyNumberFormat="1" applyFont="1" applyProtection="1">
      <protection locked="0"/>
    </xf>
    <xf numFmtId="170" fontId="28" fillId="4" borderId="9" xfId="0" applyNumberFormat="1" applyFont="1" applyFill="1" applyBorder="1"/>
    <xf numFmtId="167" fontId="28" fillId="4" borderId="9" xfId="0" applyNumberFormat="1" applyFont="1" applyFill="1" applyBorder="1"/>
    <xf numFmtId="167" fontId="74" fillId="7" borderId="0" xfId="0" applyNumberFormat="1" applyFont="1" applyFill="1"/>
    <xf numFmtId="167" fontId="74" fillId="0" borderId="0" xfId="0" applyNumberFormat="1" applyFont="1"/>
    <xf numFmtId="170" fontId="26" fillId="5" borderId="37" xfId="0" applyNumberFormat="1" applyFont="1" applyFill="1" applyBorder="1" applyAlignment="1">
      <alignment vertical="center"/>
    </xf>
    <xf numFmtId="168" fontId="26" fillId="5" borderId="37" xfId="0" applyNumberFormat="1" applyFont="1" applyFill="1" applyBorder="1" applyAlignment="1">
      <alignment vertical="center"/>
    </xf>
    <xf numFmtId="0" fontId="80" fillId="0" borderId="0" xfId="0" applyFont="1" applyAlignment="1">
      <alignment vertical="center"/>
    </xf>
    <xf numFmtId="171" fontId="24" fillId="0" borderId="0" xfId="0" applyNumberFormat="1" applyFont="1" applyProtection="1">
      <protection locked="0"/>
    </xf>
    <xf numFmtId="170" fontId="63" fillId="9" borderId="9" xfId="0" applyNumberFormat="1" applyFont="1" applyFill="1" applyBorder="1"/>
    <xf numFmtId="167" fontId="63" fillId="9" borderId="9" xfId="0" applyNumberFormat="1" applyFont="1" applyFill="1" applyBorder="1"/>
    <xf numFmtId="169" fontId="79" fillId="0" borderId="0" xfId="0" applyNumberFormat="1" applyFont="1" applyAlignment="1">
      <alignment vertical="center"/>
    </xf>
    <xf numFmtId="169" fontId="82" fillId="0" borderId="0" xfId="0" applyNumberFormat="1" applyFont="1" applyAlignment="1">
      <alignment vertical="center"/>
    </xf>
    <xf numFmtId="169" fontId="79" fillId="0" borderId="0" xfId="0" applyNumberFormat="1" applyFont="1"/>
    <xf numFmtId="168" fontId="24" fillId="0" borderId="0" xfId="0" applyNumberFormat="1" applyFont="1"/>
    <xf numFmtId="169" fontId="24" fillId="0" borderId="0" xfId="0" applyNumberFormat="1" applyFont="1" applyProtection="1">
      <protection locked="0"/>
    </xf>
    <xf numFmtId="0" fontId="24" fillId="0" borderId="0" xfId="0" applyFont="1" applyAlignment="1">
      <alignment wrapText="1"/>
    </xf>
    <xf numFmtId="170" fontId="24" fillId="14" borderId="37" xfId="0" applyNumberFormat="1" applyFont="1" applyFill="1" applyBorder="1"/>
    <xf numFmtId="168" fontId="24" fillId="14" borderId="37" xfId="0" applyNumberFormat="1" applyFont="1" applyFill="1" applyBorder="1"/>
    <xf numFmtId="167" fontId="24" fillId="0" borderId="0" xfId="0" applyNumberFormat="1" applyFont="1"/>
    <xf numFmtId="170" fontId="24" fillId="14" borderId="29" xfId="0" applyNumberFormat="1" applyFont="1" applyFill="1" applyBorder="1"/>
    <xf numFmtId="168" fontId="24" fillId="14" borderId="29" xfId="0" applyNumberFormat="1" applyFont="1" applyFill="1" applyBorder="1"/>
    <xf numFmtId="170" fontId="26" fillId="5" borderId="29" xfId="0" applyNumberFormat="1" applyFont="1" applyFill="1" applyBorder="1" applyAlignment="1">
      <alignment vertical="center"/>
    </xf>
    <xf numFmtId="168" fontId="26" fillId="5" borderId="29" xfId="0" applyNumberFormat="1" applyFont="1" applyFill="1" applyBorder="1" applyAlignment="1">
      <alignment vertical="center"/>
    </xf>
    <xf numFmtId="0" fontId="80" fillId="0" borderId="0" xfId="0" applyFont="1"/>
    <xf numFmtId="170" fontId="26" fillId="5" borderId="32" xfId="0" applyNumberFormat="1" applyFont="1" applyFill="1" applyBorder="1" applyAlignment="1">
      <alignment vertical="center"/>
    </xf>
    <xf numFmtId="168" fontId="26" fillId="5" borderId="32" xfId="0" applyNumberFormat="1" applyFont="1" applyFill="1" applyBorder="1" applyAlignment="1">
      <alignment vertical="center"/>
    </xf>
    <xf numFmtId="169" fontId="24" fillId="14" borderId="37" xfId="0" applyNumberFormat="1" applyFont="1" applyFill="1" applyBorder="1" applyAlignment="1">
      <alignment wrapText="1"/>
    </xf>
    <xf numFmtId="170" fontId="26" fillId="14" borderId="37" xfId="0" applyNumberFormat="1" applyFont="1" applyFill="1" applyBorder="1"/>
    <xf numFmtId="168" fontId="26" fillId="14" borderId="37" xfId="0" applyNumberFormat="1" applyFont="1" applyFill="1" applyBorder="1"/>
    <xf numFmtId="170" fontId="26" fillId="4" borderId="40" xfId="0" applyNumberFormat="1" applyFont="1" applyFill="1" applyBorder="1" applyAlignment="1">
      <alignment vertical="center"/>
    </xf>
    <xf numFmtId="168" fontId="26" fillId="4" borderId="40" xfId="0" applyNumberFormat="1" applyFont="1" applyFill="1" applyBorder="1" applyAlignment="1">
      <alignment vertical="center"/>
    </xf>
    <xf numFmtId="170" fontId="26" fillId="0" borderId="29" xfId="0" applyNumberFormat="1" applyFont="1" applyBorder="1"/>
    <xf numFmtId="168" fontId="26" fillId="0" borderId="29" xfId="0" applyNumberFormat="1" applyFont="1" applyBorder="1"/>
    <xf numFmtId="170" fontId="24" fillId="0" borderId="44" xfId="0" applyNumberFormat="1" applyFont="1" applyBorder="1"/>
    <xf numFmtId="168" fontId="24" fillId="0" borderId="44" xfId="0" applyNumberFormat="1" applyFont="1" applyBorder="1"/>
    <xf numFmtId="175" fontId="50" fillId="19" borderId="54" xfId="0" applyNumberFormat="1" applyFont="1" applyFill="1" applyBorder="1" applyAlignment="1">
      <alignment horizontal="center" vertical="center"/>
    </xf>
    <xf numFmtId="0" fontId="3" fillId="7" borderId="0" xfId="0" applyFont="1" applyFill="1"/>
    <xf numFmtId="0" fontId="34" fillId="7" borderId="0" xfId="0" applyFont="1" applyFill="1" applyAlignment="1">
      <alignment horizontal="center" vertical="center"/>
    </xf>
    <xf numFmtId="169" fontId="79" fillId="7" borderId="0" xfId="0" applyNumberFormat="1" applyFont="1" applyFill="1"/>
    <xf numFmtId="0" fontId="79" fillId="4" borderId="7" xfId="0" applyFont="1" applyFill="1" applyBorder="1" applyProtection="1">
      <protection locked="0"/>
    </xf>
    <xf numFmtId="0" fontId="79" fillId="14" borderId="72" xfId="0" applyFont="1" applyFill="1" applyBorder="1" applyProtection="1">
      <protection locked="0"/>
    </xf>
    <xf numFmtId="0" fontId="80" fillId="4" borderId="72" xfId="0" applyFont="1" applyFill="1" applyBorder="1" applyAlignment="1" applyProtection="1">
      <alignment vertical="center"/>
      <protection locked="0"/>
    </xf>
    <xf numFmtId="0" fontId="80" fillId="7" borderId="0" xfId="0" applyFont="1" applyFill="1" applyAlignment="1">
      <alignment vertical="center"/>
    </xf>
    <xf numFmtId="0" fontId="79" fillId="0" borderId="7" xfId="0" applyFont="1" applyBorder="1" applyProtection="1">
      <protection locked="0"/>
    </xf>
    <xf numFmtId="0" fontId="80" fillId="5" borderId="7" xfId="0" applyFont="1" applyFill="1" applyBorder="1" applyAlignment="1" applyProtection="1">
      <alignment vertical="center"/>
      <protection locked="0"/>
    </xf>
    <xf numFmtId="0" fontId="80" fillId="7" borderId="0" xfId="0" applyFont="1" applyFill="1"/>
    <xf numFmtId="0" fontId="80" fillId="5" borderId="73" xfId="0" applyFont="1" applyFill="1" applyBorder="1" applyAlignment="1" applyProtection="1">
      <alignment vertical="center"/>
      <protection locked="0"/>
    </xf>
    <xf numFmtId="0" fontId="3" fillId="4" borderId="11" xfId="0" applyFont="1" applyFill="1" applyBorder="1" applyAlignment="1">
      <alignment horizontal="center" vertical="center"/>
    </xf>
    <xf numFmtId="0" fontId="24" fillId="0" borderId="11" xfId="0" applyFont="1" applyBorder="1"/>
    <xf numFmtId="0" fontId="24" fillId="4" borderId="11" xfId="0" applyFont="1" applyFill="1" applyBorder="1" applyAlignment="1">
      <alignment vertical="center"/>
    </xf>
    <xf numFmtId="169" fontId="63" fillId="9" borderId="9" xfId="0" applyNumberFormat="1" applyFont="1" applyFill="1" applyBorder="1" applyAlignment="1">
      <alignment wrapText="1"/>
    </xf>
    <xf numFmtId="169" fontId="24" fillId="0" borderId="0" xfId="0" applyNumberFormat="1" applyFont="1" applyAlignment="1" applyProtection="1">
      <alignment wrapText="1"/>
      <protection locked="0"/>
    </xf>
    <xf numFmtId="169" fontId="26" fillId="5" borderId="37" xfId="0" applyNumberFormat="1" applyFont="1" applyFill="1" applyBorder="1" applyAlignment="1">
      <alignment vertical="center" wrapText="1"/>
    </xf>
    <xf numFmtId="169" fontId="71" fillId="14" borderId="37" xfId="0" applyNumberFormat="1" applyFont="1" applyFill="1" applyBorder="1" applyAlignment="1">
      <alignment wrapText="1"/>
    </xf>
    <xf numFmtId="169" fontId="24" fillId="14" borderId="29" xfId="0" applyNumberFormat="1" applyFont="1" applyFill="1" applyBorder="1" applyAlignment="1">
      <alignment wrapText="1"/>
    </xf>
    <xf numFmtId="169" fontId="26" fillId="5" borderId="29" xfId="0" applyNumberFormat="1" applyFont="1" applyFill="1" applyBorder="1" applyAlignment="1">
      <alignment vertical="center" wrapText="1"/>
    </xf>
    <xf numFmtId="169" fontId="26" fillId="5" borderId="32" xfId="0" applyNumberFormat="1" applyFont="1" applyFill="1" applyBorder="1" applyAlignment="1">
      <alignment vertical="center" wrapText="1"/>
    </xf>
    <xf numFmtId="169" fontId="26" fillId="14" borderId="37" xfId="0" applyNumberFormat="1" applyFont="1" applyFill="1" applyBorder="1" applyAlignment="1">
      <alignment wrapText="1"/>
    </xf>
    <xf numFmtId="169" fontId="26" fillId="4" borderId="40" xfId="0" applyNumberFormat="1" applyFont="1" applyFill="1" applyBorder="1" applyAlignment="1">
      <alignment vertical="center" wrapText="1"/>
    </xf>
    <xf numFmtId="169" fontId="26" fillId="0" borderId="29" xfId="0" applyNumberFormat="1" applyFont="1" applyBorder="1" applyAlignment="1">
      <alignment wrapText="1"/>
    </xf>
    <xf numFmtId="169" fontId="24" fillId="0" borderId="44" xfId="0" applyNumberFormat="1" applyFont="1" applyBorder="1" applyAlignment="1">
      <alignment wrapText="1"/>
    </xf>
    <xf numFmtId="171" fontId="24" fillId="7" borderId="0" xfId="0" applyNumberFormat="1" applyFont="1" applyFill="1" applyProtection="1">
      <protection locked="0"/>
    </xf>
    <xf numFmtId="167" fontId="24" fillId="7" borderId="0" xfId="0" applyNumberFormat="1" applyFont="1" applyFill="1" applyProtection="1">
      <protection locked="0"/>
    </xf>
    <xf numFmtId="0" fontId="79" fillId="4" borderId="11" xfId="0" applyFont="1" applyFill="1" applyBorder="1" applyAlignment="1" applyProtection="1">
      <alignment wrapText="1"/>
      <protection locked="0"/>
    </xf>
    <xf numFmtId="0" fontId="79" fillId="7" borderId="0" xfId="0" applyFont="1" applyFill="1" applyAlignment="1" applyProtection="1">
      <alignment wrapText="1"/>
      <protection locked="0"/>
    </xf>
    <xf numFmtId="3" fontId="3" fillId="4" borderId="11" xfId="0" applyNumberFormat="1" applyFont="1" applyFill="1" applyBorder="1" applyAlignment="1">
      <alignment vertical="center"/>
    </xf>
    <xf numFmtId="173" fontId="10" fillId="4" borderId="34" xfId="0" applyNumberFormat="1" applyFont="1" applyFill="1" applyBorder="1" applyAlignment="1">
      <alignment vertical="center"/>
    </xf>
    <xf numFmtId="173" fontId="10" fillId="4" borderId="11" xfId="0" applyNumberFormat="1" applyFont="1" applyFill="1" applyBorder="1" applyAlignment="1">
      <alignment vertical="center"/>
    </xf>
    <xf numFmtId="0" fontId="37" fillId="6" borderId="11" xfId="0" applyFont="1" applyFill="1" applyBorder="1" applyAlignment="1">
      <alignment horizontal="center" vertical="center" wrapText="1"/>
    </xf>
    <xf numFmtId="0" fontId="0" fillId="0" borderId="0" xfId="0" applyAlignment="1">
      <alignment wrapText="1"/>
    </xf>
    <xf numFmtId="0" fontId="32" fillId="12" borderId="8" xfId="0" applyFont="1" applyFill="1" applyBorder="1" applyAlignment="1">
      <alignment vertical="center" wrapText="1"/>
    </xf>
    <xf numFmtId="0" fontId="32" fillId="12" borderId="6" xfId="0" applyFont="1" applyFill="1" applyBorder="1" applyAlignment="1">
      <alignment vertical="center" wrapText="1"/>
    </xf>
    <xf numFmtId="0" fontId="0" fillId="5" borderId="11" xfId="0" applyFill="1" applyBorder="1" applyAlignment="1">
      <alignment vertical="center" wrapText="1"/>
    </xf>
    <xf numFmtId="0" fontId="0" fillId="11" borderId="11" xfId="0" applyFill="1" applyBorder="1" applyAlignment="1">
      <alignment vertical="center" wrapText="1"/>
    </xf>
    <xf numFmtId="0" fontId="0" fillId="0" borderId="0" xfId="0" applyAlignment="1">
      <alignment vertical="center" wrapText="1"/>
    </xf>
    <xf numFmtId="0" fontId="3" fillId="0" borderId="0" xfId="0" applyFont="1" applyAlignment="1">
      <alignment vertical="center" wrapText="1"/>
    </xf>
    <xf numFmtId="0" fontId="0" fillId="5" borderId="11" xfId="0" applyFill="1" applyBorder="1" applyAlignment="1">
      <alignment vertical="center"/>
    </xf>
    <xf numFmtId="0" fontId="0" fillId="11" borderId="11" xfId="0" applyFill="1" applyBorder="1" applyAlignment="1">
      <alignment vertical="center"/>
    </xf>
    <xf numFmtId="0" fontId="84" fillId="7" borderId="0" xfId="0" applyFont="1" applyFill="1"/>
    <xf numFmtId="169" fontId="25" fillId="7" borderId="10" xfId="0" quotePrefix="1" applyNumberFormat="1" applyFont="1" applyFill="1" applyBorder="1" applyProtection="1">
      <protection locked="0"/>
    </xf>
    <xf numFmtId="169" fontId="25" fillId="5" borderId="9" xfId="0" quotePrefix="1" applyNumberFormat="1" applyFont="1" applyFill="1" applyBorder="1" applyProtection="1">
      <protection locked="0"/>
    </xf>
    <xf numFmtId="0" fontId="79" fillId="4" borderId="15" xfId="0" applyFont="1" applyFill="1" applyBorder="1" applyAlignment="1" applyProtection="1">
      <alignment wrapText="1"/>
      <protection locked="0"/>
    </xf>
    <xf numFmtId="0" fontId="3" fillId="4" borderId="15" xfId="0" applyFont="1" applyFill="1" applyBorder="1" applyAlignment="1">
      <alignment horizontal="center" vertical="center"/>
    </xf>
    <xf numFmtId="0" fontId="24" fillId="0" borderId="15" xfId="0" applyFont="1" applyBorder="1"/>
    <xf numFmtId="0" fontId="24" fillId="4" borderId="15" xfId="0" applyFont="1" applyFill="1" applyBorder="1" applyAlignment="1">
      <alignment vertical="center"/>
    </xf>
    <xf numFmtId="169" fontId="63" fillId="9" borderId="10" xfId="0" applyNumberFormat="1" applyFont="1" applyFill="1" applyBorder="1" applyAlignment="1">
      <alignment horizontal="left"/>
    </xf>
    <xf numFmtId="170" fontId="82" fillId="0" borderId="0" xfId="0" applyNumberFormat="1" applyFont="1" applyAlignment="1">
      <alignment horizontal="center" vertical="center" wrapText="1"/>
    </xf>
    <xf numFmtId="167" fontId="82" fillId="0" borderId="0" xfId="0" applyNumberFormat="1" applyFont="1" applyAlignment="1">
      <alignment horizontal="center" vertical="center" wrapText="1"/>
    </xf>
    <xf numFmtId="49" fontId="26" fillId="11" borderId="3" xfId="0" applyNumberFormat="1" applyFont="1" applyFill="1" applyBorder="1" applyAlignment="1">
      <alignment horizontal="center" wrapText="1"/>
    </xf>
    <xf numFmtId="169" fontId="26" fillId="11" borderId="0" xfId="0" applyNumberFormat="1" applyFont="1" applyFill="1" applyAlignment="1">
      <alignment horizontal="left" wrapText="1"/>
    </xf>
    <xf numFmtId="170" fontId="24" fillId="11" borderId="0" xfId="0" applyNumberFormat="1" applyFont="1" applyFill="1" applyAlignment="1">
      <alignment horizontal="center" wrapText="1"/>
    </xf>
    <xf numFmtId="170" fontId="24" fillId="0" borderId="0" xfId="0" applyNumberFormat="1" applyFont="1" applyAlignment="1">
      <alignment horizontal="center" wrapText="1"/>
    </xf>
    <xf numFmtId="167" fontId="24" fillId="0" borderId="0" xfId="0" applyNumberFormat="1" applyFont="1" applyAlignment="1">
      <alignment horizontal="center" wrapText="1"/>
    </xf>
    <xf numFmtId="49" fontId="26" fillId="0" borderId="3" xfId="0" applyNumberFormat="1" applyFont="1" applyBorder="1" applyAlignment="1">
      <alignment horizontal="center" wrapText="1"/>
    </xf>
    <xf numFmtId="169" fontId="24" fillId="0" borderId="0" xfId="0" applyNumberFormat="1" applyFont="1" applyAlignment="1">
      <alignment horizontal="left" wrapText="1"/>
    </xf>
    <xf numFmtId="170" fontId="24" fillId="0" borderId="0" xfId="0" applyNumberFormat="1" applyFont="1" applyAlignment="1" applyProtection="1">
      <alignment horizontal="right" wrapText="1"/>
      <protection locked="0"/>
    </xf>
    <xf numFmtId="170" fontId="24" fillId="5" borderId="0" xfId="0" applyNumberFormat="1" applyFont="1" applyFill="1"/>
    <xf numFmtId="170" fontId="24" fillId="5" borderId="0" xfId="0" applyNumberFormat="1" applyFont="1" applyFill="1" applyAlignment="1" applyProtection="1">
      <alignment horizontal="right" wrapText="1"/>
      <protection locked="0"/>
    </xf>
    <xf numFmtId="168" fontId="24" fillId="5" borderId="0" xfId="0" applyNumberFormat="1" applyFont="1" applyFill="1"/>
    <xf numFmtId="169" fontId="24" fillId="0" borderId="0" xfId="0" applyNumberFormat="1" applyFont="1" applyAlignment="1" applyProtection="1">
      <alignment horizontal="left" wrapText="1"/>
      <protection locked="0"/>
    </xf>
    <xf numFmtId="169" fontId="24" fillId="0" borderId="3" xfId="0" applyNumberFormat="1" applyFont="1" applyBorder="1"/>
    <xf numFmtId="169" fontId="26" fillId="4" borderId="0" xfId="0" applyNumberFormat="1" applyFont="1" applyFill="1" applyAlignment="1">
      <alignment wrapText="1"/>
    </xf>
    <xf numFmtId="170" fontId="26" fillId="4" borderId="0" xfId="0" applyNumberFormat="1" applyFont="1" applyFill="1"/>
    <xf numFmtId="168" fontId="26" fillId="4" borderId="0" xfId="0" applyNumberFormat="1" applyFont="1" applyFill="1"/>
    <xf numFmtId="0" fontId="79" fillId="4" borderId="7" xfId="0" applyFont="1" applyFill="1" applyBorder="1" applyAlignment="1" applyProtection="1">
      <alignment wrapText="1"/>
      <protection locked="0"/>
    </xf>
    <xf numFmtId="169" fontId="26" fillId="0" borderId="0" xfId="0" applyNumberFormat="1" applyFont="1" applyAlignment="1">
      <alignment wrapText="1"/>
    </xf>
    <xf numFmtId="170" fontId="24" fillId="0" borderId="0" xfId="0" applyNumberFormat="1" applyFont="1"/>
    <xf numFmtId="0" fontId="79" fillId="0" borderId="7" xfId="0" applyFont="1" applyBorder="1" applyAlignment="1" applyProtection="1">
      <alignment wrapText="1"/>
      <protection locked="0"/>
    </xf>
    <xf numFmtId="169" fontId="24" fillId="0" borderId="0" xfId="0" applyNumberFormat="1" applyFont="1" applyAlignment="1">
      <alignment horizontal="left" wrapText="1" shrinkToFit="1"/>
    </xf>
    <xf numFmtId="0" fontId="26" fillId="0" borderId="3" xfId="0" applyFont="1" applyBorder="1" applyAlignment="1">
      <alignment horizontal="center" wrapText="1"/>
    </xf>
    <xf numFmtId="49" fontId="26" fillId="0" borderId="3" xfId="0" quotePrefix="1" applyNumberFormat="1" applyFont="1" applyBorder="1" applyAlignment="1">
      <alignment horizontal="center" wrapText="1"/>
    </xf>
    <xf numFmtId="169" fontId="24" fillId="0" borderId="0" xfId="0" applyNumberFormat="1" applyFont="1" applyAlignment="1">
      <alignment wrapText="1"/>
    </xf>
    <xf numFmtId="49" fontId="24" fillId="0" borderId="3" xfId="0" applyNumberFormat="1" applyFont="1" applyBorder="1"/>
    <xf numFmtId="49" fontId="26" fillId="0" borderId="3" xfId="0" applyNumberFormat="1" applyFont="1" applyBorder="1" applyAlignment="1">
      <alignment horizontal="center"/>
    </xf>
    <xf numFmtId="0" fontId="26" fillId="0" borderId="3" xfId="0" quotePrefix="1" applyFont="1" applyBorder="1" applyAlignment="1">
      <alignment horizontal="center"/>
    </xf>
    <xf numFmtId="0" fontId="26" fillId="0" borderId="3" xfId="0" applyFont="1" applyBorder="1" applyAlignment="1">
      <alignment horizontal="center"/>
    </xf>
    <xf numFmtId="0" fontId="24" fillId="0" borderId="3" xfId="0" applyFont="1" applyBorder="1" applyAlignment="1">
      <alignment horizontal="center"/>
    </xf>
    <xf numFmtId="170" fontId="26" fillId="0" borderId="0" xfId="0" applyNumberFormat="1" applyFont="1"/>
    <xf numFmtId="168" fontId="26" fillId="0" borderId="0" xfId="0" applyNumberFormat="1" applyFont="1"/>
    <xf numFmtId="169" fontId="24" fillId="14" borderId="41" xfId="0" applyNumberFormat="1" applyFont="1" applyFill="1" applyBorder="1"/>
    <xf numFmtId="0" fontId="79" fillId="14" borderId="72" xfId="0" applyFont="1" applyFill="1" applyBorder="1" applyAlignment="1" applyProtection="1">
      <alignment wrapText="1"/>
      <protection locked="0"/>
    </xf>
    <xf numFmtId="169" fontId="26" fillId="5" borderId="41" xfId="0" applyNumberFormat="1" applyFont="1" applyFill="1" applyBorder="1" applyAlignment="1">
      <alignment horizontal="left" vertical="center"/>
    </xf>
    <xf numFmtId="170" fontId="26" fillId="5" borderId="0" xfId="0" applyNumberFormat="1" applyFont="1" applyFill="1"/>
    <xf numFmtId="168" fontId="26" fillId="5" borderId="0" xfId="0" applyNumberFormat="1" applyFont="1" applyFill="1"/>
    <xf numFmtId="169" fontId="83" fillId="0" borderId="0" xfId="0" applyNumberFormat="1" applyFont="1" applyAlignment="1">
      <alignment wrapText="1"/>
    </xf>
    <xf numFmtId="169" fontId="72" fillId="11" borderId="0" xfId="0" applyNumberFormat="1" applyFont="1" applyFill="1" applyAlignment="1">
      <alignment horizontal="left" wrapText="1"/>
    </xf>
    <xf numFmtId="49" fontId="26" fillId="0" borderId="3" xfId="0" applyNumberFormat="1" applyFont="1" applyBorder="1" applyAlignment="1">
      <alignment horizontal="center" vertical="top" wrapText="1"/>
    </xf>
    <xf numFmtId="0" fontId="24" fillId="0" borderId="0" xfId="0" applyFont="1" applyAlignment="1" applyProtection="1">
      <alignment vertical="top" wrapText="1"/>
      <protection locked="0"/>
    </xf>
    <xf numFmtId="169" fontId="72" fillId="4" borderId="0" xfId="0" applyNumberFormat="1" applyFont="1" applyFill="1" applyAlignment="1">
      <alignment wrapText="1"/>
    </xf>
    <xf numFmtId="169" fontId="72" fillId="0" borderId="0" xfId="0" applyNumberFormat="1" applyFont="1" applyAlignment="1">
      <alignment wrapText="1"/>
    </xf>
    <xf numFmtId="0" fontId="62" fillId="0" borderId="0" xfId="0" applyFont="1" applyAlignment="1" applyProtection="1">
      <alignment vertical="top" wrapText="1"/>
      <protection locked="0"/>
    </xf>
    <xf numFmtId="169" fontId="24" fillId="0" borderId="3" xfId="0" applyNumberFormat="1" applyFont="1" applyBorder="1" applyProtection="1">
      <protection locked="0"/>
    </xf>
    <xf numFmtId="49" fontId="26" fillId="0" borderId="3" xfId="0" applyNumberFormat="1" applyFont="1" applyBorder="1" applyAlignment="1" applyProtection="1">
      <alignment horizontal="center"/>
      <protection locked="0"/>
    </xf>
    <xf numFmtId="169" fontId="24" fillId="14" borderId="76" xfId="0" applyNumberFormat="1" applyFont="1" applyFill="1" applyBorder="1"/>
    <xf numFmtId="169" fontId="26" fillId="5" borderId="76" xfId="0" applyNumberFormat="1" applyFont="1" applyFill="1" applyBorder="1" applyAlignment="1">
      <alignment horizontal="left" vertical="center"/>
    </xf>
    <xf numFmtId="169" fontId="26" fillId="5" borderId="77" xfId="0" applyNumberFormat="1" applyFont="1" applyFill="1" applyBorder="1" applyAlignment="1">
      <alignment horizontal="left" vertical="center"/>
    </xf>
    <xf numFmtId="0" fontId="80" fillId="5" borderId="73" xfId="0" applyFont="1" applyFill="1" applyBorder="1" applyAlignment="1" applyProtection="1">
      <alignment vertical="center" wrapText="1"/>
      <protection locked="0"/>
    </xf>
    <xf numFmtId="169" fontId="24" fillId="0" borderId="3" xfId="0" applyNumberFormat="1" applyFont="1" applyBorder="1" applyAlignment="1">
      <alignment horizontal="center"/>
    </xf>
    <xf numFmtId="169" fontId="26" fillId="0" borderId="3" xfId="0" applyNumberFormat="1" applyFont="1" applyBorder="1" applyAlignment="1">
      <alignment horizontal="center"/>
    </xf>
    <xf numFmtId="169" fontId="26" fillId="14" borderId="41" xfId="0" applyNumberFormat="1" applyFont="1" applyFill="1" applyBorder="1" applyAlignment="1">
      <alignment horizontal="center"/>
    </xf>
    <xf numFmtId="169" fontId="24" fillId="14" borderId="41" xfId="0" applyNumberFormat="1" applyFont="1" applyFill="1" applyBorder="1" applyAlignment="1">
      <alignment horizontal="center"/>
    </xf>
    <xf numFmtId="49" fontId="26" fillId="4" borderId="39" xfId="0" applyNumberFormat="1" applyFont="1" applyFill="1" applyBorder="1" applyAlignment="1">
      <alignment horizontal="center" vertical="center"/>
    </xf>
    <xf numFmtId="169" fontId="80" fillId="4" borderId="78" xfId="0" applyNumberFormat="1" applyFont="1" applyFill="1" applyBorder="1" applyAlignment="1">
      <alignment vertical="center" wrapText="1"/>
    </xf>
    <xf numFmtId="49" fontId="26" fillId="0" borderId="76" xfId="0" applyNumberFormat="1" applyFont="1" applyBorder="1" applyAlignment="1">
      <alignment horizontal="center"/>
    </xf>
    <xf numFmtId="0" fontId="79" fillId="0" borderId="75" xfId="0" applyFont="1" applyBorder="1" applyAlignment="1" applyProtection="1">
      <alignment wrapText="1"/>
      <protection locked="0"/>
    </xf>
    <xf numFmtId="170" fontId="72" fillId="5" borderId="0" xfId="0" applyNumberFormat="1" applyFont="1" applyFill="1" applyAlignment="1">
      <alignment vertical="center"/>
    </xf>
    <xf numFmtId="168" fontId="72" fillId="5" borderId="0" xfId="0" applyNumberFormat="1" applyFont="1" applyFill="1" applyAlignment="1">
      <alignment vertical="center"/>
    </xf>
    <xf numFmtId="49" fontId="26" fillId="0" borderId="79" xfId="0" applyNumberFormat="1" applyFont="1" applyBorder="1" applyAlignment="1">
      <alignment horizontal="center"/>
    </xf>
    <xf numFmtId="0" fontId="79" fillId="0" borderId="80" xfId="0" applyFont="1" applyBorder="1" applyAlignment="1" applyProtection="1">
      <alignment wrapText="1"/>
      <protection locked="0"/>
    </xf>
    <xf numFmtId="49" fontId="26" fillId="4" borderId="4" xfId="0" applyNumberFormat="1" applyFont="1" applyFill="1" applyBorder="1" applyAlignment="1">
      <alignment horizontal="center" vertical="center"/>
    </xf>
    <xf numFmtId="169" fontId="26" fillId="4" borderId="5" xfId="0" applyNumberFormat="1" applyFont="1" applyFill="1" applyBorder="1" applyAlignment="1">
      <alignment vertical="center" wrapText="1"/>
    </xf>
    <xf numFmtId="170" fontId="26" fillId="4" borderId="5" xfId="0" applyNumberFormat="1" applyFont="1" applyFill="1" applyBorder="1" applyAlignment="1">
      <alignment vertical="center"/>
    </xf>
    <xf numFmtId="168" fontId="26" fillId="4" borderId="5" xfId="0" applyNumberFormat="1" applyFont="1" applyFill="1" applyBorder="1" applyAlignment="1">
      <alignment vertical="center"/>
    </xf>
    <xf numFmtId="0" fontId="79" fillId="4" borderId="6" xfId="0" applyFont="1" applyFill="1" applyBorder="1" applyAlignment="1" applyProtection="1">
      <alignment vertical="center" wrapText="1"/>
      <protection locked="0"/>
    </xf>
    <xf numFmtId="0" fontId="29" fillId="5" borderId="53" xfId="0" applyFont="1" applyFill="1" applyBorder="1" applyAlignment="1">
      <alignment horizontal="center" vertical="center" wrapText="1"/>
    </xf>
    <xf numFmtId="0" fontId="84" fillId="7" borderId="0" xfId="0" applyFont="1" applyFill="1" applyAlignment="1">
      <alignment vertical="center"/>
    </xf>
    <xf numFmtId="0" fontId="84" fillId="7" borderId="0" xfId="0" applyFont="1" applyFill="1" applyAlignment="1">
      <alignment horizontal="right"/>
    </xf>
    <xf numFmtId="0" fontId="85" fillId="7" borderId="0" xfId="0" applyFont="1" applyFill="1" applyAlignment="1">
      <alignment vertical="center"/>
    </xf>
    <xf numFmtId="0" fontId="86" fillId="7" borderId="0" xfId="0" applyFont="1" applyFill="1"/>
    <xf numFmtId="0" fontId="87" fillId="7" borderId="0" xfId="0" applyFont="1" applyFill="1"/>
    <xf numFmtId="0" fontId="69" fillId="7" borderId="0" xfId="0" applyFont="1" applyFill="1"/>
    <xf numFmtId="0" fontId="34" fillId="7" borderId="0" xfId="0" applyFont="1" applyFill="1"/>
    <xf numFmtId="0" fontId="63" fillId="7" borderId="0" xfId="0" applyFont="1" applyFill="1"/>
    <xf numFmtId="0" fontId="0" fillId="7" borderId="0" xfId="0" applyFill="1"/>
    <xf numFmtId="0" fontId="28" fillId="7" borderId="0" xfId="0" applyFont="1" applyFill="1" applyAlignment="1">
      <alignment horizontal="right" wrapText="1"/>
    </xf>
    <xf numFmtId="0" fontId="28" fillId="7" borderId="0" xfId="0" applyFont="1" applyFill="1" applyAlignment="1">
      <alignment wrapText="1"/>
    </xf>
    <xf numFmtId="0" fontId="28" fillId="6" borderId="11" xfId="0" applyFont="1" applyFill="1" applyBorder="1" applyAlignment="1" applyProtection="1">
      <alignment vertical="top" wrapText="1"/>
      <protection locked="0"/>
    </xf>
    <xf numFmtId="173" fontId="28" fillId="6" borderId="11" xfId="6" applyNumberFormat="1" applyFont="1" applyFill="1" applyBorder="1" applyAlignment="1" applyProtection="1">
      <alignment vertical="center" wrapText="1"/>
      <protection locked="0"/>
    </xf>
    <xf numFmtId="173" fontId="28" fillId="6" borderId="11" xfId="6" applyNumberFormat="1" applyFont="1" applyFill="1" applyBorder="1" applyAlignment="1" applyProtection="1">
      <alignment vertical="center" wrapText="1"/>
    </xf>
    <xf numFmtId="173" fontId="28" fillId="6" borderId="11" xfId="0" applyNumberFormat="1" applyFont="1" applyFill="1" applyBorder="1" applyAlignment="1">
      <alignment vertical="center" wrapText="1"/>
    </xf>
    <xf numFmtId="0" fontId="24" fillId="7" borderId="0" xfId="3" applyFont="1" applyFill="1"/>
    <xf numFmtId="0" fontId="24" fillId="7" borderId="0" xfId="3" applyFont="1" applyFill="1" applyAlignment="1">
      <alignment wrapText="1"/>
    </xf>
    <xf numFmtId="49" fontId="30" fillId="7" borderId="0" xfId="3" applyNumberFormat="1" applyFont="1" applyFill="1"/>
    <xf numFmtId="49" fontId="30" fillId="7" borderId="0" xfId="3" applyNumberFormat="1" applyFont="1" applyFill="1" applyAlignment="1">
      <alignment wrapText="1"/>
    </xf>
    <xf numFmtId="0" fontId="20" fillId="7" borderId="0" xfId="0" applyFont="1" applyFill="1"/>
    <xf numFmtId="0" fontId="20" fillId="7" borderId="0" xfId="0" applyFont="1" applyFill="1" applyAlignment="1">
      <alignment wrapText="1"/>
    </xf>
    <xf numFmtId="0" fontId="24" fillId="7" borderId="0" xfId="3" applyFont="1" applyFill="1" applyAlignment="1">
      <alignment horizontal="left"/>
    </xf>
    <xf numFmtId="0" fontId="51" fillId="7" borderId="0" xfId="0" applyFont="1" applyFill="1"/>
    <xf numFmtId="0" fontId="52" fillId="7" borderId="0" xfId="0" applyFont="1" applyFill="1"/>
    <xf numFmtId="0" fontId="0" fillId="6" borderId="11" xfId="0" applyFill="1" applyBorder="1" applyAlignment="1">
      <alignment wrapText="1"/>
    </xf>
    <xf numFmtId="0" fontId="40" fillId="7" borderId="0" xfId="0" applyFont="1" applyFill="1" applyProtection="1">
      <protection locked="0"/>
    </xf>
    <xf numFmtId="0" fontId="28" fillId="7" borderId="0" xfId="0" applyFont="1" applyFill="1" applyProtection="1">
      <protection locked="0"/>
    </xf>
    <xf numFmtId="0" fontId="28" fillId="7" borderId="0" xfId="0" applyFont="1" applyFill="1" applyAlignment="1">
      <alignment horizontal="center" vertical="top"/>
    </xf>
    <xf numFmtId="0" fontId="0" fillId="7" borderId="0" xfId="0" applyFill="1" applyAlignment="1">
      <alignment vertical="center"/>
    </xf>
    <xf numFmtId="0" fontId="77" fillId="6" borderId="11" xfId="0" applyFont="1" applyFill="1" applyBorder="1" applyProtection="1">
      <protection locked="0"/>
    </xf>
    <xf numFmtId="169" fontId="77" fillId="6" borderId="11" xfId="0" applyNumberFormat="1" applyFont="1" applyFill="1" applyBorder="1" applyProtection="1">
      <protection locked="0"/>
    </xf>
    <xf numFmtId="0" fontId="48" fillId="7" borderId="0" xfId="3" applyFont="1" applyFill="1"/>
    <xf numFmtId="0" fontId="89" fillId="7" borderId="0" xfId="0" applyFont="1" applyFill="1" applyAlignment="1">
      <alignment wrapText="1"/>
    </xf>
    <xf numFmtId="37" fontId="90" fillId="7" borderId="0" xfId="0" applyNumberFormat="1" applyFont="1" applyFill="1"/>
    <xf numFmtId="0" fontId="0" fillId="7" borderId="0" xfId="0" applyFill="1" applyAlignment="1">
      <alignment wrapText="1"/>
    </xf>
    <xf numFmtId="0" fontId="3" fillId="7" borderId="0" xfId="0" applyFont="1" applyFill="1" applyAlignment="1">
      <alignment horizontal="center"/>
    </xf>
    <xf numFmtId="0" fontId="0" fillId="7" borderId="0" xfId="0" applyFill="1" applyAlignment="1">
      <alignment vertical="center" wrapText="1"/>
    </xf>
    <xf numFmtId="0" fontId="1" fillId="7" borderId="11" xfId="0" applyFont="1" applyFill="1" applyBorder="1" applyAlignment="1">
      <alignment wrapText="1"/>
    </xf>
    <xf numFmtId="0" fontId="24" fillId="7" borderId="0" xfId="5" applyFont="1" applyFill="1" applyAlignment="1">
      <alignment vertical="center"/>
    </xf>
    <xf numFmtId="165" fontId="42" fillId="7" borderId="0" xfId="0" applyNumberFormat="1" applyFont="1" applyFill="1" applyAlignment="1">
      <alignment vertical="center"/>
    </xf>
    <xf numFmtId="0" fontId="42" fillId="7" borderId="0" xfId="0" applyFont="1" applyFill="1" applyAlignment="1">
      <alignment vertical="center" wrapText="1"/>
    </xf>
    <xf numFmtId="0" fontId="42" fillId="7" borderId="0" xfId="0" applyFont="1" applyFill="1" applyAlignment="1">
      <alignment wrapText="1"/>
    </xf>
    <xf numFmtId="49" fontId="43" fillId="7" borderId="0" xfId="3" applyNumberFormat="1" applyFont="1" applyFill="1" applyAlignment="1">
      <alignment vertical="center"/>
    </xf>
    <xf numFmtId="0" fontId="28" fillId="7" borderId="0" xfId="0" applyFont="1" applyFill="1" applyAlignment="1">
      <alignment vertical="center"/>
    </xf>
    <xf numFmtId="169" fontId="74" fillId="7" borderId="0" xfId="0" applyNumberFormat="1" applyFont="1" applyFill="1" applyAlignment="1" applyProtection="1">
      <alignment vertical="center"/>
      <protection locked="0"/>
    </xf>
    <xf numFmtId="169" fontId="44" fillId="7" borderId="0" xfId="0" applyNumberFormat="1" applyFont="1" applyFill="1" applyAlignment="1" applyProtection="1">
      <alignment vertical="center"/>
      <protection locked="0"/>
    </xf>
    <xf numFmtId="169" fontId="74" fillId="7" borderId="0" xfId="0" applyNumberFormat="1" applyFont="1" applyFill="1" applyProtection="1">
      <protection locked="0"/>
    </xf>
    <xf numFmtId="169" fontId="79" fillId="7" borderId="0" xfId="0" applyNumberFormat="1" applyFont="1" applyFill="1" applyProtection="1">
      <protection locked="0"/>
    </xf>
    <xf numFmtId="0" fontId="78" fillId="7" borderId="0" xfId="0" applyFont="1" applyFill="1"/>
    <xf numFmtId="0" fontId="78" fillId="7" borderId="0" xfId="0" applyFont="1" applyFill="1" applyAlignment="1">
      <alignment vertical="center"/>
    </xf>
    <xf numFmtId="169" fontId="79" fillId="7" borderId="0" xfId="0" applyNumberFormat="1" applyFont="1" applyFill="1" applyAlignment="1">
      <alignment vertical="center"/>
    </xf>
    <xf numFmtId="169" fontId="82" fillId="7" borderId="0" xfId="0" applyNumberFormat="1" applyFont="1" applyFill="1" applyAlignment="1">
      <alignment vertical="center"/>
    </xf>
    <xf numFmtId="169" fontId="24" fillId="7" borderId="0" xfId="0" applyNumberFormat="1" applyFont="1" applyFill="1" applyProtection="1">
      <protection locked="0"/>
    </xf>
    <xf numFmtId="169" fontId="24" fillId="7" borderId="0" xfId="0" applyNumberFormat="1" applyFont="1" applyFill="1" applyAlignment="1" applyProtection="1">
      <alignment wrapText="1"/>
      <protection locked="0"/>
    </xf>
    <xf numFmtId="167" fontId="24" fillId="7" borderId="0" xfId="0" applyNumberFormat="1" applyFont="1" applyFill="1"/>
    <xf numFmtId="168" fontId="24" fillId="7" borderId="0" xfId="0" applyNumberFormat="1" applyFont="1" applyFill="1"/>
    <xf numFmtId="0" fontId="24" fillId="7" borderId="0" xfId="0" applyFont="1" applyFill="1" applyAlignment="1">
      <alignment wrapText="1"/>
    </xf>
    <xf numFmtId="37" fontId="84" fillId="9" borderId="5" xfId="0" applyNumberFormat="1" applyFont="1" applyFill="1" applyBorder="1" applyAlignment="1">
      <alignment horizontal="center" wrapText="1"/>
    </xf>
    <xf numFmtId="177" fontId="24" fillId="0" borderId="0" xfId="0" applyNumberFormat="1" applyFont="1" applyAlignment="1">
      <alignment horizontal="center" wrapText="1"/>
    </xf>
    <xf numFmtId="170" fontId="24" fillId="6" borderId="0" xfId="0" applyNumberFormat="1" applyFont="1" applyFill="1" applyAlignment="1" applyProtection="1">
      <alignment horizontal="right" wrapText="1"/>
      <protection locked="0"/>
    </xf>
    <xf numFmtId="170" fontId="26" fillId="4" borderId="37" xfId="0" applyNumberFormat="1" applyFont="1" applyFill="1" applyBorder="1" applyAlignment="1">
      <alignment vertical="center"/>
    </xf>
    <xf numFmtId="170" fontId="26" fillId="5" borderId="0" xfId="0" applyNumberFormat="1" applyFont="1" applyFill="1" applyAlignment="1">
      <alignment vertical="center"/>
    </xf>
    <xf numFmtId="170" fontId="26" fillId="6" borderId="0" xfId="0" applyNumberFormat="1" applyFont="1" applyFill="1"/>
    <xf numFmtId="170" fontId="24" fillId="6" borderId="0" xfId="0" applyNumberFormat="1" applyFont="1" applyFill="1" applyAlignment="1" applyProtection="1">
      <alignment horizontal="right" vertical="center" wrapText="1"/>
      <protection locked="0"/>
    </xf>
    <xf numFmtId="0" fontId="91" fillId="7" borderId="0" xfId="0" applyFont="1" applyFill="1" applyAlignment="1" applyProtection="1">
      <alignment horizontal="right" wrapText="1"/>
      <protection locked="0"/>
    </xf>
    <xf numFmtId="169" fontId="84" fillId="9" borderId="15" xfId="0" applyNumberFormat="1" applyFont="1" applyFill="1" applyBorder="1" applyAlignment="1">
      <alignment wrapText="1"/>
    </xf>
    <xf numFmtId="169" fontId="79" fillId="6" borderId="11" xfId="0" applyNumberFormat="1" applyFont="1" applyFill="1" applyBorder="1" applyAlignment="1" applyProtection="1">
      <alignment wrapText="1"/>
      <protection locked="0"/>
    </xf>
    <xf numFmtId="0" fontId="79" fillId="6" borderId="11" xfId="0" applyFont="1" applyFill="1" applyBorder="1" applyAlignment="1" applyProtection="1">
      <alignment wrapText="1"/>
      <protection locked="0"/>
    </xf>
    <xf numFmtId="0" fontId="80" fillId="4" borderId="72" xfId="0" applyFont="1" applyFill="1" applyBorder="1" applyAlignment="1" applyProtection="1">
      <alignment vertical="center" wrapText="1"/>
      <protection locked="0"/>
    </xf>
    <xf numFmtId="0" fontId="80" fillId="5" borderId="7" xfId="0" applyFont="1" applyFill="1" applyBorder="1" applyAlignment="1" applyProtection="1">
      <alignment vertical="center" wrapText="1"/>
      <protection locked="0"/>
    </xf>
    <xf numFmtId="169" fontId="92" fillId="9" borderId="15" xfId="0" applyNumberFormat="1" applyFont="1" applyFill="1" applyBorder="1" applyAlignment="1" applyProtection="1">
      <alignment horizontal="center" vertical="center" wrapText="1"/>
      <protection locked="0"/>
    </xf>
    <xf numFmtId="0" fontId="3" fillId="6" borderId="0" xfId="0" applyFont="1" applyFill="1" applyAlignment="1">
      <alignment wrapText="1"/>
    </xf>
    <xf numFmtId="169" fontId="92" fillId="9" borderId="6" xfId="0" applyNumberFormat="1" applyFont="1" applyFill="1" applyBorder="1" applyAlignment="1" applyProtection="1">
      <alignment horizontal="center" vertical="center" wrapText="1"/>
      <protection locked="0"/>
    </xf>
    <xf numFmtId="2" fontId="35" fillId="9" borderId="12" xfId="0" applyNumberFormat="1" applyFont="1" applyFill="1" applyBorder="1" applyAlignment="1" applyProtection="1">
      <alignment horizontal="center" wrapText="1"/>
      <protection locked="0"/>
    </xf>
    <xf numFmtId="0" fontId="96" fillId="0" borderId="11" xfId="0" applyFont="1" applyBorder="1" applyAlignment="1" applyProtection="1">
      <alignment vertical="center" wrapText="1"/>
      <protection locked="0"/>
    </xf>
    <xf numFmtId="0" fontId="96" fillId="0" borderId="4" xfId="0" applyFont="1" applyBorder="1" applyAlignment="1" applyProtection="1">
      <alignment wrapText="1"/>
      <protection locked="0"/>
    </xf>
    <xf numFmtId="0" fontId="3" fillId="2" borderId="4" xfId="0" applyFont="1" applyFill="1" applyBorder="1" applyAlignment="1" applyProtection="1">
      <alignment vertical="center" wrapText="1"/>
      <protection locked="0"/>
    </xf>
    <xf numFmtId="0" fontId="96" fillId="0" borderId="4" xfId="0" applyFont="1" applyBorder="1" applyAlignment="1" applyProtection="1">
      <alignment vertical="top" wrapText="1"/>
      <protection locked="0"/>
    </xf>
    <xf numFmtId="49" fontId="26" fillId="0" borderId="3" xfId="0" applyNumberFormat="1" applyFont="1" applyBorder="1" applyAlignment="1">
      <alignment horizontal="center" vertical="top"/>
    </xf>
    <xf numFmtId="169" fontId="71" fillId="0" borderId="0" xfId="0" applyNumberFormat="1" applyFont="1" applyAlignment="1" applyProtection="1">
      <alignment horizontal="left" vertical="top" wrapText="1"/>
      <protection locked="0"/>
    </xf>
    <xf numFmtId="169" fontId="71" fillId="0" borderId="0" xfId="0" applyNumberFormat="1" applyFont="1" applyAlignment="1">
      <alignment horizontal="left" vertical="top" wrapText="1"/>
    </xf>
    <xf numFmtId="169" fontId="71" fillId="0" borderId="0" xfId="0" applyNumberFormat="1" applyFont="1" applyAlignment="1">
      <alignment horizontal="left" vertical="top" wrapText="1" shrinkToFit="1"/>
    </xf>
    <xf numFmtId="169" fontId="71" fillId="0" borderId="0" xfId="0" applyNumberFormat="1" applyFont="1" applyAlignment="1">
      <alignment vertical="top" wrapText="1"/>
    </xf>
    <xf numFmtId="170" fontId="24" fillId="6" borderId="0" xfId="0" applyNumberFormat="1" applyFont="1" applyFill="1" applyAlignment="1" applyProtection="1">
      <alignment horizontal="right" vertical="top" wrapText="1"/>
      <protection locked="0"/>
    </xf>
    <xf numFmtId="170" fontId="24" fillId="5" borderId="0" xfId="0" applyNumberFormat="1" applyFont="1" applyFill="1" applyAlignment="1">
      <alignment vertical="top"/>
    </xf>
    <xf numFmtId="170" fontId="24" fillId="5" borderId="0" xfId="0" applyNumberFormat="1" applyFont="1" applyFill="1" applyAlignment="1" applyProtection="1">
      <alignment horizontal="right" vertical="top" wrapText="1"/>
      <protection locked="0"/>
    </xf>
    <xf numFmtId="168" fontId="24" fillId="5" borderId="0" xfId="0" applyNumberFormat="1" applyFont="1" applyFill="1" applyAlignment="1">
      <alignment vertical="top"/>
    </xf>
    <xf numFmtId="0" fontId="79" fillId="6" borderId="11" xfId="0" applyFont="1" applyFill="1" applyBorder="1" applyAlignment="1" applyProtection="1">
      <alignment vertical="top" wrapText="1"/>
      <protection locked="0"/>
    </xf>
    <xf numFmtId="0" fontId="3" fillId="0" borderId="15" xfId="0" applyFont="1" applyBorder="1" applyAlignment="1">
      <alignment horizontal="center" vertical="top"/>
    </xf>
    <xf numFmtId="0" fontId="24" fillId="7" borderId="0" xfId="0" applyFont="1" applyFill="1" applyAlignment="1">
      <alignment vertical="top"/>
    </xf>
    <xf numFmtId="0" fontId="24" fillId="0" borderId="0" xfId="0" applyFont="1" applyAlignment="1">
      <alignment vertical="top"/>
    </xf>
    <xf numFmtId="169" fontId="79" fillId="0" borderId="0" xfId="0" applyNumberFormat="1" applyFont="1" applyAlignment="1" applyProtection="1">
      <alignment wrapText="1"/>
      <protection locked="0"/>
    </xf>
    <xf numFmtId="169" fontId="92" fillId="9" borderId="11" xfId="0" applyNumberFormat="1" applyFont="1" applyFill="1" applyBorder="1" applyAlignment="1" applyProtection="1">
      <alignment horizontal="center" vertical="center" wrapText="1"/>
      <protection locked="0"/>
    </xf>
    <xf numFmtId="0" fontId="3" fillId="7" borderId="9" xfId="0" applyFont="1" applyFill="1" applyBorder="1" applyAlignment="1">
      <alignment wrapText="1"/>
    </xf>
    <xf numFmtId="0" fontId="13" fillId="7" borderId="0" xfId="0" applyFont="1" applyFill="1"/>
    <xf numFmtId="0" fontId="8" fillId="7" borderId="0" xfId="0" applyFont="1" applyFill="1"/>
    <xf numFmtId="0" fontId="106" fillId="5" borderId="11" xfId="0" applyFont="1" applyFill="1" applyBorder="1" applyAlignment="1">
      <alignment horizontal="center" vertical="center" wrapText="1"/>
    </xf>
    <xf numFmtId="0" fontId="107" fillId="5" borderId="12" xfId="0" applyFont="1" applyFill="1" applyBorder="1" applyAlignment="1">
      <alignment vertical="center"/>
    </xf>
    <xf numFmtId="0" fontId="107" fillId="5" borderId="12" xfId="0" applyFont="1" applyFill="1" applyBorder="1" applyAlignment="1">
      <alignment vertical="center" wrapText="1"/>
    </xf>
    <xf numFmtId="0" fontId="107" fillId="5" borderId="12" xfId="0" applyFont="1" applyFill="1" applyBorder="1" applyAlignment="1">
      <alignment horizontal="left" vertical="center" wrapText="1"/>
    </xf>
    <xf numFmtId="0" fontId="108" fillId="5" borderId="12" xfId="0" applyFont="1" applyFill="1" applyBorder="1" applyAlignment="1">
      <alignment horizontal="center" vertical="center" wrapText="1"/>
    </xf>
    <xf numFmtId="173" fontId="107" fillId="5" borderId="12" xfId="1" applyNumberFormat="1" applyFont="1" applyFill="1" applyBorder="1" applyAlignment="1">
      <alignment horizontal="right" vertical="center" wrapText="1"/>
    </xf>
    <xf numFmtId="10" fontId="108" fillId="5" borderId="12" xfId="2" applyNumberFormat="1" applyFont="1" applyFill="1" applyBorder="1" applyAlignment="1">
      <alignment horizontal="right" vertical="center" wrapText="1"/>
    </xf>
    <xf numFmtId="173" fontId="110" fillId="6" borderId="12" xfId="6" applyNumberFormat="1" applyFont="1" applyFill="1" applyBorder="1" applyAlignment="1">
      <alignment horizontal="right" vertical="center" wrapText="1"/>
    </xf>
    <xf numFmtId="49" fontId="110" fillId="6" borderId="11" xfId="1" applyNumberFormat="1" applyFont="1" applyFill="1" applyBorder="1" applyAlignment="1">
      <alignment horizontal="left" vertical="center"/>
    </xf>
    <xf numFmtId="0" fontId="110" fillId="6" borderId="12" xfId="0" applyFont="1" applyFill="1" applyBorder="1" applyAlignment="1">
      <alignment vertical="center" wrapText="1"/>
    </xf>
    <xf numFmtId="0" fontId="110" fillId="6" borderId="12" xfId="0" applyFont="1" applyFill="1" applyBorder="1" applyAlignment="1">
      <alignment horizontal="left" vertical="center" wrapText="1"/>
    </xf>
    <xf numFmtId="0" fontId="111" fillId="6" borderId="12" xfId="0" applyFont="1" applyFill="1" applyBorder="1" applyAlignment="1">
      <alignment horizontal="center" vertical="center" wrapText="1"/>
    </xf>
    <xf numFmtId="173" fontId="110" fillId="5" borderId="12" xfId="1" applyNumberFormat="1" applyFont="1" applyFill="1" applyBorder="1" applyAlignment="1">
      <alignment horizontal="right" vertical="center" wrapText="1"/>
    </xf>
    <xf numFmtId="10" fontId="111" fillId="5" borderId="12" xfId="2" applyNumberFormat="1" applyFont="1" applyFill="1" applyBorder="1" applyAlignment="1">
      <alignment horizontal="right" vertical="center" wrapText="1"/>
    </xf>
    <xf numFmtId="173" fontId="110" fillId="6" borderId="11" xfId="6" applyNumberFormat="1" applyFont="1" applyFill="1" applyBorder="1" applyAlignment="1">
      <alignment horizontal="right" vertical="center" wrapText="1"/>
    </xf>
    <xf numFmtId="0" fontId="107" fillId="5" borderId="10" xfId="0" applyFont="1" applyFill="1" applyBorder="1" applyAlignment="1">
      <alignment vertical="center" wrapText="1"/>
    </xf>
    <xf numFmtId="0" fontId="107" fillId="5" borderId="9" xfId="0" applyFont="1" applyFill="1" applyBorder="1" applyAlignment="1">
      <alignment vertical="center" wrapText="1"/>
    </xf>
    <xf numFmtId="0" fontId="107" fillId="5" borderId="15" xfId="0" applyFont="1" applyFill="1" applyBorder="1" applyAlignment="1">
      <alignment vertical="center" wrapText="1"/>
    </xf>
    <xf numFmtId="173" fontId="107" fillId="5" borderId="11" xfId="1" applyNumberFormat="1" applyFont="1" applyFill="1" applyBorder="1" applyAlignment="1">
      <alignment horizontal="right" vertical="center" wrapText="1"/>
    </xf>
    <xf numFmtId="9" fontId="107" fillId="5" borderId="11" xfId="2" applyFont="1" applyFill="1" applyBorder="1" applyAlignment="1">
      <alignment horizontal="right" vertical="center" wrapText="1"/>
    </xf>
    <xf numFmtId="173" fontId="107" fillId="5" borderId="11" xfId="6" applyNumberFormat="1" applyFont="1" applyFill="1" applyBorder="1" applyAlignment="1">
      <alignment horizontal="right" vertical="center" wrapText="1"/>
    </xf>
    <xf numFmtId="0" fontId="110" fillId="5" borderId="12" xfId="1" applyNumberFormat="1" applyFont="1" applyFill="1" applyBorder="1" applyAlignment="1">
      <alignment horizontal="right" vertical="center" wrapText="1"/>
    </xf>
    <xf numFmtId="10" fontId="107" fillId="5" borderId="11" xfId="2" applyNumberFormat="1" applyFont="1" applyFill="1" applyBorder="1" applyAlignment="1">
      <alignment horizontal="right" vertical="center" wrapText="1"/>
    </xf>
    <xf numFmtId="0" fontId="110" fillId="0" borderId="11" xfId="1" applyNumberFormat="1" applyFont="1" applyBorder="1" applyAlignment="1">
      <alignment horizontal="right" vertical="center" wrapText="1"/>
    </xf>
    <xf numFmtId="169" fontId="25" fillId="7" borderId="1" xfId="0" quotePrefix="1" applyNumberFormat="1" applyFont="1" applyFill="1" applyBorder="1" applyProtection="1">
      <protection locked="0"/>
    </xf>
    <xf numFmtId="169" fontId="25" fillId="5" borderId="2" xfId="0" quotePrefix="1" applyNumberFormat="1" applyFont="1" applyFill="1" applyBorder="1" applyProtection="1">
      <protection locked="0"/>
    </xf>
    <xf numFmtId="169" fontId="46" fillId="9" borderId="10" xfId="0" applyNumberFormat="1" applyFont="1" applyFill="1" applyBorder="1" applyAlignment="1">
      <alignment horizontal="center" vertical="center" wrapText="1"/>
    </xf>
    <xf numFmtId="169" fontId="46" fillId="9" borderId="9" xfId="0" applyNumberFormat="1" applyFont="1" applyFill="1" applyBorder="1" applyAlignment="1">
      <alignment horizontal="center" vertical="center" wrapText="1"/>
    </xf>
    <xf numFmtId="169" fontId="46" fillId="9" borderId="15" xfId="0" applyNumberFormat="1" applyFont="1" applyFill="1" applyBorder="1" applyAlignment="1">
      <alignment horizontal="left" vertical="center" wrapText="1"/>
    </xf>
    <xf numFmtId="170" fontId="44" fillId="0" borderId="0" xfId="0" applyNumberFormat="1" applyFont="1" applyAlignment="1">
      <alignment horizontal="center" vertical="center" wrapText="1"/>
    </xf>
    <xf numFmtId="167" fontId="44" fillId="0" borderId="0" xfId="0" applyNumberFormat="1" applyFont="1" applyAlignment="1">
      <alignment horizontal="center" vertical="center" wrapText="1"/>
    </xf>
    <xf numFmtId="169" fontId="76" fillId="0" borderId="7" xfId="0" applyNumberFormat="1" applyFont="1" applyBorder="1" applyAlignment="1" applyProtection="1">
      <alignment vertical="center"/>
      <protection locked="0"/>
    </xf>
    <xf numFmtId="49" fontId="29" fillId="0" borderId="3" xfId="0" applyNumberFormat="1" applyFont="1" applyBorder="1" applyAlignment="1">
      <alignment horizontal="center" wrapText="1"/>
    </xf>
    <xf numFmtId="169" fontId="29" fillId="0" borderId="0" xfId="0" applyNumberFormat="1" applyFont="1" applyAlignment="1">
      <alignment horizontal="left" wrapText="1"/>
    </xf>
    <xf numFmtId="170" fontId="28" fillId="5" borderId="0" xfId="0" applyNumberFormat="1" applyFont="1" applyFill="1"/>
    <xf numFmtId="0" fontId="29" fillId="0" borderId="3" xfId="0" applyFont="1" applyBorder="1" applyAlignment="1">
      <alignment horizontal="center" wrapText="1"/>
    </xf>
    <xf numFmtId="0" fontId="29" fillId="0" borderId="3" xfId="0" quotePrefix="1" applyFont="1" applyBorder="1" applyAlignment="1">
      <alignment horizontal="center" wrapText="1"/>
    </xf>
    <xf numFmtId="0" fontId="29" fillId="0" borderId="3" xfId="0" applyFont="1" applyBorder="1" applyAlignment="1">
      <alignment horizontal="center"/>
    </xf>
    <xf numFmtId="169" fontId="29" fillId="0" borderId="0" xfId="0" applyNumberFormat="1" applyFont="1"/>
    <xf numFmtId="49" fontId="29" fillId="0" borderId="3" xfId="0" applyNumberFormat="1" applyFont="1" applyBorder="1" applyAlignment="1">
      <alignment horizontal="center"/>
    </xf>
    <xf numFmtId="0" fontId="24" fillId="5" borderId="10" xfId="0" applyFont="1" applyFill="1" applyBorder="1" applyAlignment="1">
      <alignment horizontal="center"/>
    </xf>
    <xf numFmtId="0" fontId="77" fillId="4" borderId="15" xfId="0" applyFont="1" applyFill="1" applyBorder="1" applyProtection="1">
      <protection locked="0"/>
    </xf>
    <xf numFmtId="169" fontId="29" fillId="0" borderId="0" xfId="0" applyNumberFormat="1" applyFont="1" applyAlignment="1">
      <alignment shrinkToFit="1"/>
    </xf>
    <xf numFmtId="170" fontId="28" fillId="0" borderId="0" xfId="0" applyNumberFormat="1" applyFont="1"/>
    <xf numFmtId="167" fontId="28" fillId="0" borderId="0" xfId="0" applyNumberFormat="1" applyFont="1"/>
    <xf numFmtId="0" fontId="77" fillId="0" borderId="7" xfId="0" applyFont="1" applyBorder="1" applyProtection="1">
      <protection locked="0"/>
    </xf>
    <xf numFmtId="169" fontId="29" fillId="0" borderId="0" xfId="0" applyNumberFormat="1" applyFont="1" applyAlignment="1">
      <alignment wrapText="1"/>
    </xf>
    <xf numFmtId="169" fontId="46" fillId="9" borderId="10" xfId="0" applyNumberFormat="1" applyFont="1" applyFill="1" applyBorder="1" applyAlignment="1">
      <alignment horizontal="left"/>
    </xf>
    <xf numFmtId="0" fontId="73" fillId="9" borderId="15" xfId="0" applyFont="1" applyFill="1" applyBorder="1" applyProtection="1">
      <protection locked="0"/>
    </xf>
    <xf numFmtId="169" fontId="29" fillId="0" borderId="3" xfId="0" applyNumberFormat="1" applyFont="1" applyBorder="1" applyAlignment="1">
      <alignment horizontal="left"/>
    </xf>
    <xf numFmtId="169" fontId="28" fillId="0" borderId="10" xfId="0" applyNumberFormat="1" applyFont="1" applyBorder="1" applyAlignment="1">
      <alignment horizontal="center"/>
    </xf>
    <xf numFmtId="0" fontId="24" fillId="0" borderId="10" xfId="0" applyFont="1" applyBorder="1" applyAlignment="1">
      <alignment horizontal="center"/>
    </xf>
    <xf numFmtId="170" fontId="29" fillId="0" borderId="0" xfId="0" applyNumberFormat="1" applyFont="1"/>
    <xf numFmtId="167" fontId="29" fillId="0" borderId="0" xfId="0" applyNumberFormat="1" applyFont="1"/>
    <xf numFmtId="169" fontId="79" fillId="4" borderId="0" xfId="0" applyNumberFormat="1" applyFont="1" applyFill="1"/>
    <xf numFmtId="167" fontId="28" fillId="7" borderId="0" xfId="0" applyNumberFormat="1" applyFont="1" applyFill="1" applyAlignment="1" applyProtection="1">
      <alignment vertical="center"/>
      <protection locked="0"/>
    </xf>
    <xf numFmtId="0" fontId="60" fillId="7" borderId="0" xfId="0" applyFont="1" applyFill="1" applyAlignment="1" applyProtection="1">
      <alignment horizontal="right" vertical="center"/>
      <protection locked="0"/>
    </xf>
    <xf numFmtId="0" fontId="34" fillId="9" borderId="10" xfId="0" applyFont="1" applyFill="1" applyBorder="1" applyAlignment="1">
      <alignment vertical="center"/>
    </xf>
    <xf numFmtId="0" fontId="34" fillId="9" borderId="9" xfId="0" applyFont="1" applyFill="1" applyBorder="1" applyAlignment="1">
      <alignment vertical="center" wrapText="1"/>
    </xf>
    <xf numFmtId="14" fontId="13" fillId="6" borderId="5" xfId="0" applyNumberFormat="1" applyFont="1" applyFill="1" applyBorder="1"/>
    <xf numFmtId="172" fontId="3" fillId="5" borderId="11" xfId="0" applyNumberFormat="1" applyFont="1" applyFill="1" applyBorder="1" applyAlignment="1">
      <alignment vertical="center"/>
    </xf>
    <xf numFmtId="172" fontId="3" fillId="0" borderId="0" xfId="0" applyNumberFormat="1" applyFont="1" applyAlignment="1">
      <alignment vertical="center"/>
    </xf>
    <xf numFmtId="172" fontId="34" fillId="0" borderId="0" xfId="0" applyNumberFormat="1" applyFont="1" applyAlignment="1">
      <alignment vertical="center"/>
    </xf>
    <xf numFmtId="172" fontId="35" fillId="9" borderId="11" xfId="0" applyNumberFormat="1" applyFont="1" applyFill="1" applyBorder="1" applyAlignment="1" applyProtection="1">
      <alignment horizontal="center" vertical="center"/>
      <protection locked="0"/>
    </xf>
    <xf numFmtId="172" fontId="35" fillId="9" borderId="11" xfId="0" applyNumberFormat="1" applyFont="1" applyFill="1" applyBorder="1" applyAlignment="1" applyProtection="1">
      <alignment horizontal="center" vertical="center" wrapText="1"/>
      <protection locked="0"/>
    </xf>
    <xf numFmtId="172" fontId="4" fillId="4" borderId="11" xfId="1" applyNumberFormat="1" applyFont="1" applyFill="1" applyBorder="1" applyAlignment="1" applyProtection="1">
      <alignment vertical="center"/>
    </xf>
    <xf numFmtId="172" fontId="4" fillId="4" borderId="11" xfId="1" applyNumberFormat="1" applyFont="1" applyFill="1" applyBorder="1" applyAlignment="1" applyProtection="1">
      <alignment vertical="center"/>
      <protection locked="0"/>
    </xf>
    <xf numFmtId="172" fontId="4" fillId="4" borderId="15" xfId="1" applyNumberFormat="1" applyFont="1" applyFill="1" applyBorder="1" applyAlignment="1" applyProtection="1">
      <alignment vertical="center"/>
      <protection locked="0"/>
    </xf>
    <xf numFmtId="172" fontId="35" fillId="9" borderId="15" xfId="0" applyNumberFormat="1" applyFont="1" applyFill="1" applyBorder="1" applyAlignment="1" applyProtection="1">
      <alignment horizontal="center" vertical="center" wrapText="1"/>
      <protection locked="0"/>
    </xf>
    <xf numFmtId="172" fontId="3" fillId="5" borderId="11" xfId="0" applyNumberFormat="1" applyFont="1" applyFill="1" applyBorder="1" applyAlignment="1">
      <alignment horizontal="right" vertical="center"/>
    </xf>
    <xf numFmtId="172" fontId="3" fillId="5" borderId="15" xfId="0" applyNumberFormat="1" applyFont="1" applyFill="1" applyBorder="1" applyAlignment="1">
      <alignment vertical="center"/>
    </xf>
    <xf numFmtId="172" fontId="3" fillId="5" borderId="15" xfId="0" applyNumberFormat="1" applyFont="1" applyFill="1" applyBorder="1" applyAlignment="1">
      <alignment horizontal="right" vertical="center"/>
    </xf>
    <xf numFmtId="172" fontId="1" fillId="4" borderId="11" xfId="1" applyNumberFormat="1" applyFont="1" applyFill="1" applyBorder="1" applyAlignment="1" applyProtection="1">
      <alignment vertical="center"/>
      <protection locked="0"/>
    </xf>
    <xf numFmtId="172" fontId="1" fillId="5" borderId="11" xfId="1" applyNumberFormat="1" applyFont="1" applyFill="1" applyBorder="1" applyAlignment="1" applyProtection="1">
      <alignment horizontal="center" vertical="center"/>
      <protection locked="0"/>
    </xf>
    <xf numFmtId="172" fontId="1" fillId="4" borderId="15" xfId="1" applyNumberFormat="1" applyFont="1" applyFill="1" applyBorder="1" applyAlignment="1" applyProtection="1">
      <alignment vertical="center"/>
      <protection locked="0"/>
    </xf>
    <xf numFmtId="172" fontId="15" fillId="0" borderId="0" xfId="0" applyNumberFormat="1" applyFont="1" applyAlignment="1">
      <alignment vertical="center"/>
    </xf>
    <xf numFmtId="172" fontId="4" fillId="4" borderId="11" xfId="1" applyNumberFormat="1" applyFont="1" applyFill="1" applyBorder="1" applyAlignment="1" applyProtection="1">
      <alignment horizontal="right" vertical="center"/>
      <protection locked="0"/>
    </xf>
    <xf numFmtId="172" fontId="0" fillId="0" borderId="0" xfId="0" applyNumberFormat="1" applyAlignment="1">
      <alignment vertical="center"/>
    </xf>
    <xf numFmtId="172" fontId="22" fillId="0" borderId="0" xfId="0" applyNumberFormat="1" applyFont="1" applyAlignment="1">
      <alignment vertical="center"/>
    </xf>
    <xf numFmtId="172" fontId="3" fillId="0" borderId="0" xfId="0" applyNumberFormat="1" applyFont="1" applyAlignment="1">
      <alignment horizontal="right" vertical="center"/>
    </xf>
    <xf numFmtId="173" fontId="109" fillId="6" borderId="0" xfId="0" applyNumberFormat="1" applyFont="1" applyFill="1" applyAlignment="1">
      <alignment wrapText="1"/>
    </xf>
    <xf numFmtId="14" fontId="29" fillId="5" borderId="16" xfId="0" applyNumberFormat="1" applyFont="1" applyFill="1" applyBorder="1" applyAlignment="1" applyProtection="1">
      <alignment horizontal="center"/>
      <protection locked="0"/>
    </xf>
    <xf numFmtId="14" fontId="29" fillId="6" borderId="11" xfId="0" applyNumberFormat="1" applyFont="1" applyFill="1" applyBorder="1" applyAlignment="1" applyProtection="1">
      <alignment horizontal="center"/>
      <protection locked="0"/>
    </xf>
    <xf numFmtId="172" fontId="34" fillId="7" borderId="0" xfId="0" applyNumberFormat="1" applyFont="1" applyFill="1" applyAlignment="1">
      <alignment vertical="center"/>
    </xf>
    <xf numFmtId="172" fontId="79" fillId="0" borderId="0" xfId="0" applyNumberFormat="1" applyFont="1"/>
    <xf numFmtId="172" fontId="79" fillId="4" borderId="0" xfId="0" applyNumberFormat="1" applyFont="1" applyFill="1"/>
    <xf numFmtId="172" fontId="79" fillId="4" borderId="13" xfId="0" applyNumberFormat="1" applyFont="1" applyFill="1" applyBorder="1" applyProtection="1">
      <protection locked="0"/>
    </xf>
    <xf numFmtId="172" fontId="79" fillId="4" borderId="7" xfId="0" applyNumberFormat="1" applyFont="1" applyFill="1" applyBorder="1" applyProtection="1">
      <protection locked="0"/>
    </xf>
    <xf numFmtId="172" fontId="79" fillId="14" borderId="43" xfId="0" applyNumberFormat="1" applyFont="1" applyFill="1" applyBorder="1" applyProtection="1">
      <protection locked="0"/>
    </xf>
    <xf numFmtId="172" fontId="79" fillId="14" borderId="72" xfId="0" applyNumberFormat="1" applyFont="1" applyFill="1" applyBorder="1" applyProtection="1">
      <protection locked="0"/>
    </xf>
    <xf numFmtId="172" fontId="80" fillId="4" borderId="43" xfId="0" applyNumberFormat="1" applyFont="1" applyFill="1" applyBorder="1" applyAlignment="1" applyProtection="1">
      <alignment vertical="center"/>
      <protection locked="0"/>
    </xf>
    <xf numFmtId="172" fontId="80" fillId="4" borderId="72" xfId="0" applyNumberFormat="1" applyFont="1" applyFill="1" applyBorder="1" applyAlignment="1" applyProtection="1">
      <alignment vertical="center"/>
      <protection locked="0"/>
    </xf>
    <xf numFmtId="172" fontId="3" fillId="5" borderId="11" xfId="0" applyNumberFormat="1" applyFont="1" applyFill="1" applyBorder="1" applyAlignment="1">
      <alignment vertical="top"/>
    </xf>
    <xf numFmtId="172" fontId="3" fillId="4" borderId="11" xfId="0" applyNumberFormat="1" applyFont="1" applyFill="1" applyBorder="1" applyAlignment="1">
      <alignment vertical="center"/>
    </xf>
    <xf numFmtId="172" fontId="79" fillId="0" borderId="13" xfId="0" applyNumberFormat="1" applyFont="1" applyBorder="1" applyProtection="1">
      <protection locked="0"/>
    </xf>
    <xf numFmtId="172" fontId="79" fillId="0" borderId="7" xfId="0" applyNumberFormat="1" applyFont="1" applyBorder="1" applyProtection="1">
      <protection locked="0"/>
    </xf>
    <xf numFmtId="172" fontId="80" fillId="5" borderId="13" xfId="0" applyNumberFormat="1" applyFont="1" applyFill="1" applyBorder="1" applyAlignment="1" applyProtection="1">
      <alignment vertical="center"/>
      <protection locked="0"/>
    </xf>
    <xf numFmtId="172" fontId="80" fillId="5" borderId="7" xfId="0" applyNumberFormat="1" applyFont="1" applyFill="1" applyBorder="1" applyAlignment="1" applyProtection="1">
      <alignment vertical="center"/>
      <protection locked="0"/>
    </xf>
    <xf numFmtId="172" fontId="80" fillId="5" borderId="74" xfId="0" applyNumberFormat="1" applyFont="1" applyFill="1" applyBorder="1" applyAlignment="1" applyProtection="1">
      <alignment vertical="center"/>
      <protection locked="0"/>
    </xf>
    <xf numFmtId="172" fontId="80" fillId="5" borderId="73" xfId="0" applyNumberFormat="1" applyFont="1" applyFill="1" applyBorder="1" applyAlignment="1" applyProtection="1">
      <alignment vertical="center"/>
      <protection locked="0"/>
    </xf>
    <xf numFmtId="172" fontId="79" fillId="4" borderId="11" xfId="0" applyNumberFormat="1" applyFont="1" applyFill="1" applyBorder="1" applyAlignment="1" applyProtection="1">
      <alignment wrapText="1"/>
      <protection locked="0"/>
    </xf>
    <xf numFmtId="172" fontId="24" fillId="0" borderId="3" xfId="0" applyNumberFormat="1" applyFont="1" applyBorder="1"/>
    <xf numFmtId="172" fontId="24" fillId="0" borderId="0" xfId="0" applyNumberFormat="1" applyFont="1"/>
    <xf numFmtId="172" fontId="24" fillId="0" borderId="7" xfId="0" applyNumberFormat="1" applyFont="1" applyBorder="1"/>
    <xf numFmtId="172" fontId="26" fillId="4" borderId="11" xfId="0" applyNumberFormat="1" applyFont="1" applyFill="1" applyBorder="1" applyAlignment="1">
      <alignment vertical="center"/>
    </xf>
    <xf numFmtId="172" fontId="24" fillId="7" borderId="0" xfId="0" applyNumberFormat="1" applyFont="1" applyFill="1"/>
    <xf numFmtId="173" fontId="50" fillId="18" borderId="45" xfId="0" applyNumberFormat="1" applyFont="1" applyFill="1" applyBorder="1" applyAlignment="1">
      <alignment horizontal="center" vertical="center"/>
    </xf>
    <xf numFmtId="173" fontId="50" fillId="18" borderId="64" xfId="0" applyNumberFormat="1" applyFont="1" applyFill="1" applyBorder="1" applyAlignment="1">
      <alignment horizontal="center" vertical="center"/>
    </xf>
    <xf numFmtId="173" fontId="50" fillId="18" borderId="60" xfId="0" applyNumberFormat="1" applyFont="1" applyFill="1" applyBorder="1" applyAlignment="1">
      <alignment horizontal="center" vertical="center"/>
    </xf>
    <xf numFmtId="173" fontId="50" fillId="18" borderId="70" xfId="0" applyNumberFormat="1" applyFont="1" applyFill="1" applyBorder="1" applyAlignment="1">
      <alignment horizontal="center" vertical="center"/>
    </xf>
    <xf numFmtId="14" fontId="13" fillId="6" borderId="16" xfId="0" applyNumberFormat="1" applyFont="1" applyFill="1" applyBorder="1" applyAlignment="1">
      <alignment vertical="center"/>
    </xf>
    <xf numFmtId="173" fontId="34" fillId="9" borderId="15" xfId="6" applyNumberFormat="1" applyFont="1" applyFill="1" applyBorder="1" applyAlignment="1">
      <alignment vertical="center"/>
    </xf>
    <xf numFmtId="173" fontId="0" fillId="5" borderId="11" xfId="6" applyNumberFormat="1" applyFont="1" applyFill="1" applyBorder="1" applyAlignment="1">
      <alignment vertical="center"/>
    </xf>
    <xf numFmtId="173" fontId="1" fillId="4" borderId="11" xfId="6" applyNumberFormat="1" applyFont="1" applyFill="1" applyBorder="1" applyAlignment="1">
      <alignment vertical="center"/>
    </xf>
    <xf numFmtId="173" fontId="0" fillId="7" borderId="0" xfId="6" applyNumberFormat="1" applyFont="1" applyFill="1" applyAlignment="1">
      <alignment vertical="center"/>
    </xf>
    <xf numFmtId="173" fontId="32" fillId="12" borderId="16" xfId="0" applyNumberFormat="1" applyFont="1" applyFill="1" applyBorder="1" applyAlignment="1">
      <alignment vertical="center"/>
    </xf>
    <xf numFmtId="173" fontId="32" fillId="12" borderId="12" xfId="0" applyNumberFormat="1" applyFont="1" applyFill="1" applyBorder="1" applyAlignment="1">
      <alignment vertical="center"/>
    </xf>
    <xf numFmtId="173" fontId="42" fillId="7" borderId="0" xfId="0" applyNumberFormat="1" applyFont="1" applyFill="1" applyAlignment="1">
      <alignment vertical="center"/>
    </xf>
    <xf numFmtId="173" fontId="0" fillId="0" borderId="0" xfId="6" applyNumberFormat="1" applyFont="1" applyAlignment="1">
      <alignment vertical="center"/>
    </xf>
    <xf numFmtId="168" fontId="46" fillId="9" borderId="9" xfId="0" applyNumberFormat="1" applyFont="1" applyFill="1" applyBorder="1"/>
    <xf numFmtId="168" fontId="46" fillId="9" borderId="10" xfId="0" applyNumberFormat="1" applyFont="1" applyFill="1" applyBorder="1" applyAlignment="1">
      <alignment horizontal="left"/>
    </xf>
    <xf numFmtId="2" fontId="8" fillId="0" borderId="11" xfId="0" applyNumberFormat="1" applyFont="1" applyBorder="1" applyAlignment="1">
      <alignment horizontal="center"/>
    </xf>
    <xf numFmtId="0" fontId="19" fillId="0" borderId="28" xfId="0" applyFont="1" applyBorder="1" applyAlignment="1" applyProtection="1">
      <alignment horizontal="center"/>
      <protection locked="0"/>
    </xf>
    <xf numFmtId="0" fontId="19" fillId="0" borderId="29" xfId="0" applyFont="1" applyBorder="1" applyProtection="1">
      <protection locked="0"/>
    </xf>
    <xf numFmtId="2" fontId="5" fillId="0" borderId="29" xfId="0" applyNumberFormat="1" applyFont="1" applyBorder="1" applyProtection="1">
      <protection locked="0"/>
    </xf>
    <xf numFmtId="2" fontId="19" fillId="0" borderId="30" xfId="0" applyNumberFormat="1" applyFont="1" applyBorder="1" applyAlignment="1">
      <alignment vertical="center"/>
    </xf>
    <xf numFmtId="0" fontId="19" fillId="0" borderId="31" xfId="0" applyFont="1" applyBorder="1" applyAlignment="1" applyProtection="1">
      <alignment horizontal="center"/>
      <protection locked="0"/>
    </xf>
    <xf numFmtId="2" fontId="5" fillId="0" borderId="32" xfId="0" applyNumberFormat="1" applyFont="1" applyBorder="1" applyProtection="1">
      <protection locked="0"/>
    </xf>
    <xf numFmtId="2" fontId="19" fillId="0" borderId="33" xfId="0" applyNumberFormat="1" applyFont="1" applyBorder="1" applyAlignment="1">
      <alignment vertical="center"/>
    </xf>
    <xf numFmtId="2" fontId="5" fillId="0" borderId="2" xfId="0" applyNumberFormat="1" applyFont="1" applyBorder="1" applyAlignment="1" applyProtection="1">
      <alignment vertical="top" wrapText="1"/>
      <protection locked="0"/>
    </xf>
    <xf numFmtId="2" fontId="3" fillId="0" borderId="2" xfId="0" applyNumberFormat="1" applyFont="1" applyBorder="1" applyAlignment="1" applyProtection="1">
      <alignment vertical="top" wrapText="1"/>
      <protection locked="0"/>
    </xf>
    <xf numFmtId="0" fontId="112" fillId="0" borderId="10" xfId="8" applyFont="1" applyBorder="1" applyAlignment="1" applyProtection="1">
      <alignment wrapText="1"/>
      <protection locked="0"/>
    </xf>
    <xf numFmtId="2" fontId="3" fillId="11" borderId="10" xfId="0" applyNumberFormat="1" applyFont="1" applyFill="1" applyBorder="1" applyAlignment="1" applyProtection="1">
      <alignment horizontal="center" wrapText="1"/>
      <protection locked="0"/>
    </xf>
    <xf numFmtId="0" fontId="24" fillId="5" borderId="11" xfId="0" applyFont="1" applyFill="1" applyBorder="1" applyAlignment="1">
      <alignment horizontal="center" vertical="center" wrapText="1"/>
    </xf>
    <xf numFmtId="0" fontId="68" fillId="5" borderId="11" xfId="0" applyFont="1" applyFill="1" applyBorder="1" applyAlignment="1">
      <alignment vertical="center" wrapText="1"/>
    </xf>
    <xf numFmtId="0" fontId="71" fillId="0" borderId="10" xfId="0" applyFont="1" applyBorder="1" applyAlignment="1">
      <alignment horizontal="center"/>
    </xf>
    <xf numFmtId="169" fontId="65" fillId="0" borderId="9" xfId="0" applyNumberFormat="1" applyFont="1" applyBorder="1" applyAlignment="1">
      <alignment wrapText="1"/>
    </xf>
    <xf numFmtId="169" fontId="72" fillId="0" borderId="0" xfId="0" applyNumberFormat="1" applyFont="1" applyAlignment="1">
      <alignment vertical="center" wrapText="1"/>
    </xf>
    <xf numFmtId="49" fontId="26" fillId="0" borderId="3" xfId="0" applyNumberFormat="1" applyFont="1" applyBorder="1" applyAlignment="1">
      <alignment horizontal="center" vertical="center"/>
    </xf>
    <xf numFmtId="0" fontId="100" fillId="4" borderId="11" xfId="0" applyFont="1" applyFill="1" applyBorder="1" applyAlignment="1" applyProtection="1">
      <alignment wrapText="1"/>
      <protection locked="0"/>
    </xf>
    <xf numFmtId="0" fontId="100" fillId="5" borderId="11" xfId="0" applyFont="1" applyFill="1" applyBorder="1" applyAlignment="1" applyProtection="1">
      <alignment vertical="top" wrapText="1"/>
      <protection locked="0"/>
    </xf>
    <xf numFmtId="0" fontId="8" fillId="0" borderId="11" xfId="0" applyFont="1" applyBorder="1"/>
    <xf numFmtId="0" fontId="32" fillId="12" borderId="1"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32" fillId="12" borderId="4" xfId="0" applyFont="1" applyFill="1" applyBorder="1" applyAlignment="1">
      <alignment horizontal="center" vertical="center" wrapText="1"/>
    </xf>
    <xf numFmtId="0" fontId="32" fillId="12" borderId="5" xfId="0" applyFont="1" applyFill="1" applyBorder="1" applyAlignment="1">
      <alignment horizontal="center" vertical="center" wrapText="1"/>
    </xf>
    <xf numFmtId="0" fontId="29" fillId="7" borderId="0" xfId="0" applyFont="1" applyFill="1" applyAlignment="1">
      <alignment wrapText="1"/>
    </xf>
    <xf numFmtId="0" fontId="29" fillId="7" borderId="0" xfId="0" applyFont="1" applyFill="1"/>
    <xf numFmtId="0" fontId="7" fillId="9" borderId="11" xfId="0" applyFont="1" applyFill="1" applyBorder="1" applyAlignment="1">
      <alignment horizontal="center" vertical="center"/>
    </xf>
    <xf numFmtId="0" fontId="13" fillId="6" borderId="5" xfId="0" applyFont="1" applyFill="1" applyBorder="1"/>
    <xf numFmtId="0" fontId="6" fillId="6" borderId="5" xfId="0" applyFont="1" applyFill="1" applyBorder="1"/>
    <xf numFmtId="0" fontId="13" fillId="6" borderId="9" xfId="0" applyFont="1" applyFill="1" applyBorder="1"/>
    <xf numFmtId="0" fontId="8" fillId="0" borderId="10" xfId="0" applyFont="1" applyBorder="1" applyAlignment="1">
      <alignment horizontal="left"/>
    </xf>
    <xf numFmtId="0" fontId="8" fillId="0" borderId="9" xfId="0" applyFont="1" applyBorder="1" applyAlignment="1">
      <alignment horizontal="left"/>
    </xf>
    <xf numFmtId="0" fontId="8" fillId="0" borderId="15" xfId="0" applyFont="1" applyBorder="1" applyAlignment="1">
      <alignment horizontal="left"/>
    </xf>
    <xf numFmtId="2" fontId="8" fillId="0" borderId="3" xfId="0" applyNumberFormat="1" applyFont="1" applyBorder="1" applyAlignment="1">
      <alignment horizontal="center"/>
    </xf>
    <xf numFmtId="0" fontId="0" fillId="0" borderId="0" xfId="0"/>
    <xf numFmtId="0" fontId="0" fillId="0" borderId="7" xfId="0" applyBorder="1"/>
    <xf numFmtId="0" fontId="8" fillId="0" borderId="10" xfId="0" applyFont="1" applyBorder="1"/>
    <xf numFmtId="0" fontId="8" fillId="0" borderId="9" xfId="0" applyFont="1" applyBorder="1"/>
    <xf numFmtId="0" fontId="8" fillId="0" borderId="15" xfId="0" applyFont="1" applyBorder="1"/>
    <xf numFmtId="0" fontId="7" fillId="3" borderId="10" xfId="0" applyFont="1" applyFill="1" applyBorder="1" applyAlignment="1">
      <alignment vertical="center" wrapText="1"/>
    </xf>
    <xf numFmtId="0" fontId="7" fillId="3" borderId="9" xfId="0" applyFont="1" applyFill="1" applyBorder="1" applyAlignment="1">
      <alignment vertical="center" wrapText="1"/>
    </xf>
    <xf numFmtId="0" fontId="7" fillId="3" borderId="15" xfId="0" applyFont="1" applyFill="1" applyBorder="1" applyAlignment="1">
      <alignment vertical="center" wrapText="1"/>
    </xf>
    <xf numFmtId="0" fontId="10" fillId="4" borderId="11" xfId="0" applyFont="1" applyFill="1" applyBorder="1"/>
    <xf numFmtId="0" fontId="100" fillId="0" borderId="0" xfId="0" applyFont="1" applyAlignment="1">
      <alignment horizontal="left" vertical="center" wrapText="1"/>
    </xf>
    <xf numFmtId="2" fontId="21" fillId="6" borderId="5" xfId="0" applyNumberFormat="1" applyFont="1" applyFill="1" applyBorder="1" applyAlignment="1" applyProtection="1">
      <alignment horizontal="left" wrapText="1"/>
      <protection locked="0"/>
    </xf>
    <xf numFmtId="0" fontId="22" fillId="0" borderId="5" xfId="0" applyFont="1" applyBorder="1" applyAlignment="1">
      <alignment horizontal="left" wrapText="1"/>
    </xf>
    <xf numFmtId="0" fontId="7" fillId="3" borderId="2" xfId="0" applyFont="1" applyFill="1" applyBorder="1" applyAlignment="1">
      <alignment wrapText="1"/>
    </xf>
    <xf numFmtId="0" fontId="10" fillId="4" borderId="3" xfId="0" applyFont="1" applyFill="1" applyBorder="1"/>
    <xf numFmtId="0" fontId="10" fillId="4" borderId="0" xfId="0" applyFont="1" applyFill="1"/>
    <xf numFmtId="0" fontId="10" fillId="4" borderId="7" xfId="0" applyFont="1" applyFill="1" applyBorder="1"/>
    <xf numFmtId="0" fontId="7" fillId="3" borderId="11" xfId="0" applyFont="1" applyFill="1" applyBorder="1" applyAlignment="1">
      <alignment wrapText="1"/>
    </xf>
    <xf numFmtId="0" fontId="10" fillId="4" borderId="17" xfId="0" applyFont="1" applyFill="1" applyBorder="1" applyAlignment="1">
      <alignment wrapText="1"/>
    </xf>
    <xf numFmtId="0" fontId="10" fillId="4" borderId="10" xfId="0" applyFont="1" applyFill="1" applyBorder="1" applyAlignment="1">
      <alignment vertical="center" wrapText="1"/>
    </xf>
    <xf numFmtId="0" fontId="10" fillId="4" borderId="9" xfId="0" applyFont="1" applyFill="1" applyBorder="1" applyAlignment="1">
      <alignment vertical="center" wrapText="1"/>
    </xf>
    <xf numFmtId="0" fontId="10" fillId="4" borderId="15" xfId="0" applyFont="1" applyFill="1" applyBorder="1" applyAlignment="1">
      <alignment vertical="center" wrapText="1"/>
    </xf>
    <xf numFmtId="0" fontId="7" fillId="3" borderId="16" xfId="0" applyFont="1" applyFill="1" applyBorder="1" applyAlignment="1">
      <alignment wrapText="1"/>
    </xf>
    <xf numFmtId="0" fontId="7" fillId="3" borderId="11" xfId="0" applyFont="1" applyFill="1" applyBorder="1" applyAlignment="1">
      <alignment vertical="center" wrapText="1"/>
    </xf>
    <xf numFmtId="0" fontId="8" fillId="0" borderId="11" xfId="0" applyFont="1" applyBorder="1" applyAlignment="1">
      <alignment wrapText="1"/>
    </xf>
    <xf numFmtId="172" fontId="3" fillId="5" borderId="11" xfId="0" applyNumberFormat="1" applyFont="1" applyFill="1" applyBorder="1" applyAlignment="1">
      <alignment horizontal="center" vertical="center"/>
    </xf>
    <xf numFmtId="172" fontId="3" fillId="5" borderId="16" xfId="0" applyNumberFormat="1" applyFont="1" applyFill="1" applyBorder="1" applyAlignment="1">
      <alignment horizontal="right" vertical="center"/>
    </xf>
    <xf numFmtId="172" fontId="3" fillId="5" borderId="13" xfId="0" applyNumberFormat="1" applyFont="1" applyFill="1" applyBorder="1" applyAlignment="1">
      <alignment horizontal="right" vertical="center"/>
    </xf>
    <xf numFmtId="172" fontId="3" fillId="5" borderId="12" xfId="0" applyNumberFormat="1" applyFont="1" applyFill="1" applyBorder="1" applyAlignment="1">
      <alignment horizontal="right"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172" fontId="3" fillId="5" borderId="8" xfId="0" applyNumberFormat="1" applyFont="1" applyFill="1" applyBorder="1" applyAlignment="1">
      <alignment horizontal="right" vertical="center"/>
    </xf>
    <xf numFmtId="172" fontId="3" fillId="5" borderId="7" xfId="0" applyNumberFormat="1" applyFont="1" applyFill="1" applyBorder="1" applyAlignment="1">
      <alignment horizontal="right" vertical="center"/>
    </xf>
    <xf numFmtId="172" fontId="3" fillId="5" borderId="6" xfId="0" applyNumberFormat="1" applyFont="1" applyFill="1" applyBorder="1" applyAlignment="1">
      <alignment horizontal="right" vertical="center"/>
    </xf>
    <xf numFmtId="172" fontId="3" fillId="5" borderId="11" xfId="0" applyNumberFormat="1" applyFont="1" applyFill="1" applyBorder="1" applyAlignment="1">
      <alignment horizontal="right" vertical="center"/>
    </xf>
    <xf numFmtId="38" fontId="3" fillId="5" borderId="16" xfId="1" applyNumberFormat="1" applyFont="1" applyFill="1" applyBorder="1" applyAlignment="1" applyProtection="1">
      <alignment horizontal="right" vertical="center"/>
      <protection locked="0"/>
    </xf>
    <xf numFmtId="38" fontId="3" fillId="5" borderId="13" xfId="1" applyNumberFormat="1" applyFont="1" applyFill="1" applyBorder="1" applyAlignment="1" applyProtection="1">
      <alignment horizontal="right" vertical="center"/>
      <protection locked="0"/>
    </xf>
    <xf numFmtId="38" fontId="3" fillId="5" borderId="12" xfId="1" applyNumberFormat="1" applyFont="1" applyFill="1" applyBorder="1" applyAlignment="1" applyProtection="1">
      <alignment horizontal="right" vertical="center"/>
      <protection locked="0"/>
    </xf>
    <xf numFmtId="38" fontId="5" fillId="5" borderId="16" xfId="1" applyNumberFormat="1" applyFont="1" applyFill="1" applyBorder="1" applyAlignment="1" applyProtection="1">
      <alignment vertical="center"/>
      <protection locked="0"/>
    </xf>
    <xf numFmtId="38" fontId="5" fillId="5" borderId="13" xfId="1" applyNumberFormat="1" applyFont="1" applyFill="1" applyBorder="1" applyAlignment="1" applyProtection="1">
      <alignment vertical="center"/>
      <protection locked="0"/>
    </xf>
    <xf numFmtId="38" fontId="5" fillId="5" borderId="12" xfId="1" applyNumberFormat="1" applyFont="1" applyFill="1" applyBorder="1" applyAlignment="1" applyProtection="1">
      <alignment vertical="center"/>
      <protection locked="0"/>
    </xf>
    <xf numFmtId="2" fontId="3" fillId="0" borderId="16" xfId="0" applyNumberFormat="1" applyFont="1" applyBorder="1" applyAlignment="1" applyProtection="1">
      <alignment horizontal="center" vertical="top" wrapText="1"/>
      <protection locked="0"/>
    </xf>
    <xf numFmtId="2" fontId="3" fillId="0" borderId="13" xfId="0" applyNumberFormat="1" applyFont="1" applyBorder="1" applyAlignment="1" applyProtection="1">
      <alignment horizontal="center" vertical="top" wrapText="1"/>
      <protection locked="0"/>
    </xf>
    <xf numFmtId="2" fontId="3" fillId="0" borderId="12" xfId="0" applyNumberFormat="1" applyFont="1" applyBorder="1" applyAlignment="1" applyProtection="1">
      <alignment horizontal="center" vertical="top" wrapText="1"/>
      <protection locked="0"/>
    </xf>
    <xf numFmtId="38" fontId="3" fillId="5" borderId="16" xfId="1" applyNumberFormat="1" applyFont="1" applyFill="1" applyBorder="1" applyAlignment="1" applyProtection="1">
      <alignment vertical="center"/>
      <protection locked="0"/>
    </xf>
    <xf numFmtId="38" fontId="3" fillId="5" borderId="13" xfId="1" applyNumberFormat="1" applyFont="1" applyFill="1" applyBorder="1" applyAlignment="1">
      <alignment vertical="center"/>
    </xf>
    <xf numFmtId="38" fontId="3" fillId="5" borderId="12" xfId="1" applyNumberFormat="1" applyFont="1" applyFill="1" applyBorder="1" applyAlignment="1">
      <alignment vertical="center"/>
    </xf>
    <xf numFmtId="0" fontId="3" fillId="0" borderId="2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3" fontId="3" fillId="5" borderId="16" xfId="0" applyNumberFormat="1" applyFont="1" applyFill="1" applyBorder="1" applyAlignment="1">
      <alignment vertical="center"/>
    </xf>
    <xf numFmtId="3" fontId="3" fillId="5" borderId="13" xfId="0" applyNumberFormat="1" applyFont="1" applyFill="1" applyBorder="1" applyAlignment="1">
      <alignment vertical="center"/>
    </xf>
    <xf numFmtId="3" fontId="3" fillId="5" borderId="12" xfId="0" applyNumberFormat="1" applyFont="1" applyFill="1" applyBorder="1" applyAlignment="1">
      <alignment vertical="center"/>
    </xf>
    <xf numFmtId="3" fontId="0" fillId="5" borderId="16" xfId="0" applyNumberFormat="1" applyFill="1" applyBorder="1" applyAlignment="1">
      <alignment vertical="center"/>
    </xf>
    <xf numFmtId="3" fontId="0" fillId="5" borderId="13" xfId="0" applyNumberFormat="1" applyFill="1" applyBorder="1" applyAlignment="1">
      <alignment vertical="center"/>
    </xf>
    <xf numFmtId="38" fontId="3" fillId="5" borderId="13" xfId="1" applyNumberFormat="1" applyFont="1" applyFill="1" applyBorder="1" applyAlignment="1" applyProtection="1">
      <alignment vertical="center"/>
      <protection locked="0"/>
    </xf>
    <xf numFmtId="38" fontId="3" fillId="5" borderId="12" xfId="1" applyNumberFormat="1" applyFont="1" applyFill="1" applyBorder="1" applyAlignment="1" applyProtection="1">
      <alignment vertical="center"/>
      <protection locked="0"/>
    </xf>
    <xf numFmtId="2" fontId="1" fillId="0" borderId="81" xfId="0" applyNumberFormat="1" applyFont="1" applyBorder="1" applyAlignment="1" applyProtection="1">
      <alignment horizontal="left" wrapText="1"/>
      <protection locked="0"/>
    </xf>
    <xf numFmtId="2" fontId="1" fillId="0" borderId="37" xfId="0" applyNumberFormat="1" applyFont="1" applyBorder="1" applyAlignment="1" applyProtection="1">
      <alignment horizontal="left" wrapText="1"/>
      <protection locked="0"/>
    </xf>
    <xf numFmtId="0" fontId="1" fillId="0" borderId="32" xfId="0" applyFont="1" applyBorder="1" applyAlignment="1" applyProtection="1">
      <alignment horizontal="left" wrapText="1"/>
      <protection locked="0"/>
    </xf>
    <xf numFmtId="14" fontId="3" fillId="5" borderId="5" xfId="0" applyNumberFormat="1" applyFont="1" applyFill="1" applyBorder="1" applyAlignment="1">
      <alignment horizontal="left"/>
    </xf>
    <xf numFmtId="0" fontId="3" fillId="5" borderId="5" xfId="0" applyFont="1" applyFill="1" applyBorder="1" applyAlignment="1">
      <alignment horizontal="left" vertical="center"/>
    </xf>
    <xf numFmtId="3" fontId="0" fillId="5" borderId="12" xfId="0" applyNumberFormat="1" applyFill="1" applyBorder="1" applyAlignment="1">
      <alignment vertical="center"/>
    </xf>
    <xf numFmtId="38" fontId="5" fillId="5" borderId="13" xfId="1" applyNumberFormat="1" applyFont="1" applyFill="1" applyBorder="1" applyAlignment="1">
      <alignment vertical="center"/>
    </xf>
    <xf numFmtId="38" fontId="5" fillId="5" borderId="12" xfId="1" applyNumberFormat="1" applyFont="1" applyFill="1" applyBorder="1" applyAlignment="1">
      <alignment vertical="center"/>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41" fillId="7" borderId="0" xfId="0" applyFont="1" applyFill="1" applyAlignment="1">
      <alignment horizontal="center"/>
    </xf>
    <xf numFmtId="0" fontId="102" fillId="7" borderId="0" xfId="0" applyFont="1" applyFill="1" applyAlignment="1">
      <alignment horizontal="left" wrapText="1"/>
    </xf>
    <xf numFmtId="0" fontId="105" fillId="10" borderId="11" xfId="0" applyFont="1" applyFill="1" applyBorder="1" applyAlignment="1">
      <alignment horizontal="center" vertical="center" wrapText="1"/>
    </xf>
    <xf numFmtId="0" fontId="106" fillId="5" borderId="11" xfId="0" applyFont="1" applyFill="1" applyBorder="1" applyAlignment="1">
      <alignment horizontal="center" vertical="center" wrapText="1"/>
    </xf>
    <xf numFmtId="0" fontId="104" fillId="10" borderId="11" xfId="0" applyFont="1" applyFill="1" applyBorder="1" applyAlignment="1">
      <alignment horizontal="center" vertical="center" wrapText="1"/>
    </xf>
    <xf numFmtId="0" fontId="104" fillId="10" borderId="16" xfId="0" applyFont="1" applyFill="1" applyBorder="1" applyAlignment="1">
      <alignment horizontal="center" vertical="center" wrapText="1"/>
    </xf>
    <xf numFmtId="0" fontId="104" fillId="10" borderId="12" xfId="0" applyFont="1" applyFill="1" applyBorder="1" applyAlignment="1">
      <alignment horizontal="center" vertical="center" wrapText="1"/>
    </xf>
    <xf numFmtId="0" fontId="88" fillId="21" borderId="5" xfId="0" applyFont="1" applyFill="1" applyBorder="1" applyAlignment="1">
      <alignment horizontal="center" vertical="center"/>
    </xf>
    <xf numFmtId="0" fontId="38" fillId="0" borderId="11" xfId="0" applyFont="1" applyBorder="1" applyAlignment="1">
      <alignment horizontal="center" vertical="top" wrapText="1"/>
    </xf>
    <xf numFmtId="0" fontId="29" fillId="0" borderId="11" xfId="0" applyFont="1" applyBorder="1" applyAlignment="1">
      <alignment vertical="top" wrapText="1"/>
    </xf>
    <xf numFmtId="0" fontId="29" fillId="0" borderId="11" xfId="0" applyFont="1" applyBorder="1" applyAlignment="1">
      <alignment horizontal="center" vertical="top" wrapText="1"/>
    </xf>
    <xf numFmtId="0" fontId="63" fillId="17" borderId="11" xfId="0" applyFont="1" applyFill="1" applyBorder="1" applyAlignment="1">
      <alignment horizontal="center" vertical="center" wrapText="1"/>
    </xf>
    <xf numFmtId="0" fontId="69" fillId="10" borderId="11" xfId="0" applyFont="1" applyFill="1" applyBorder="1"/>
    <xf numFmtId="0" fontId="63" fillId="17" borderId="10" xfId="0" applyFont="1" applyFill="1" applyBorder="1" applyAlignment="1">
      <alignment horizontal="center" vertical="center" wrapText="1"/>
    </xf>
    <xf numFmtId="0" fontId="69" fillId="10" borderId="10" xfId="0" applyFont="1" applyFill="1" applyBorder="1"/>
    <xf numFmtId="0" fontId="63" fillId="17" borderId="15" xfId="0" applyFont="1" applyFill="1" applyBorder="1" applyAlignment="1">
      <alignment horizontal="center" vertical="center" wrapText="1"/>
    </xf>
    <xf numFmtId="0" fontId="69" fillId="10" borderId="15" xfId="0" applyFont="1" applyFill="1" applyBorder="1"/>
    <xf numFmtId="0" fontId="26" fillId="20" borderId="0" xfId="0" applyFont="1" applyFill="1" applyAlignment="1">
      <alignment horizontal="center" vertical="center" wrapText="1"/>
    </xf>
    <xf numFmtId="0" fontId="54" fillId="7" borderId="0" xfId="0" applyFont="1" applyFill="1" applyAlignment="1">
      <alignment horizontal="center"/>
    </xf>
    <xf numFmtId="0" fontId="0" fillId="7" borderId="0" xfId="0" applyFill="1"/>
    <xf numFmtId="0" fontId="50" fillId="19" borderId="0" xfId="0" applyFont="1" applyFill="1" applyAlignment="1">
      <alignment horizontal="center"/>
    </xf>
    <xf numFmtId="0" fontId="23" fillId="5" borderId="0" xfId="0" applyFont="1" applyFill="1"/>
    <xf numFmtId="0" fontId="25" fillId="19" borderId="0" xfId="0" applyFont="1" applyFill="1" applyAlignment="1">
      <alignment horizontal="center" vertical="top"/>
    </xf>
    <xf numFmtId="0" fontId="29" fillId="0" borderId="47" xfId="0" applyFont="1" applyBorder="1" applyAlignment="1">
      <alignment horizontal="center" vertical="center" wrapText="1"/>
    </xf>
    <xf numFmtId="0" fontId="23" fillId="0" borderId="48" xfId="0" applyFont="1" applyBorder="1"/>
    <xf numFmtId="0" fontId="29" fillId="0" borderId="50" xfId="0" applyFont="1" applyBorder="1" applyAlignment="1">
      <alignment horizontal="center" vertical="center" wrapText="1"/>
    </xf>
    <xf numFmtId="0" fontId="26" fillId="7" borderId="0" xfId="0" applyFont="1" applyFill="1" applyAlignment="1">
      <alignment horizontal="center"/>
    </xf>
    <xf numFmtId="0" fontId="26" fillId="5" borderId="51" xfId="0" applyFont="1" applyFill="1" applyBorder="1" applyAlignment="1">
      <alignment horizontal="center" vertical="center"/>
    </xf>
    <xf numFmtId="0" fontId="23" fillId="5" borderId="52" xfId="0" applyFont="1" applyFill="1" applyBorder="1"/>
    <xf numFmtId="0" fontId="29" fillId="18" borderId="0" xfId="0" applyFont="1" applyFill="1" applyAlignment="1">
      <alignment horizontal="center" vertical="top"/>
    </xf>
    <xf numFmtId="0" fontId="23" fillId="6" borderId="0" xfId="0" applyFont="1" applyFill="1"/>
    <xf numFmtId="0" fontId="26" fillId="18" borderId="56" xfId="0" applyFont="1" applyFill="1" applyBorder="1" applyAlignment="1">
      <alignment horizontal="center" vertical="center" shrinkToFit="1"/>
    </xf>
    <xf numFmtId="0" fontId="23" fillId="6" borderId="46" xfId="0" applyFont="1" applyFill="1" applyBorder="1"/>
    <xf numFmtId="0" fontId="24" fillId="6" borderId="11" xfId="0" applyFont="1" applyFill="1" applyBorder="1" applyAlignment="1">
      <alignment horizontal="left"/>
    </xf>
    <xf numFmtId="0" fontId="23" fillId="6" borderId="11" xfId="0" applyFont="1" applyFill="1" applyBorder="1"/>
    <xf numFmtId="0" fontId="64" fillId="17" borderId="11" xfId="0" applyFont="1" applyFill="1" applyBorder="1" applyAlignment="1">
      <alignment horizontal="center" vertical="center"/>
    </xf>
    <xf numFmtId="0" fontId="63" fillId="17" borderId="11" xfId="0" applyFont="1" applyFill="1" applyBorder="1" applyAlignment="1">
      <alignment horizontal="center" vertical="center"/>
    </xf>
    <xf numFmtId="0" fontId="26" fillId="0" borderId="56" xfId="0" applyFont="1" applyBorder="1" applyAlignment="1">
      <alignment horizontal="center" vertical="center"/>
    </xf>
    <xf numFmtId="0" fontId="23" fillId="0" borderId="46" xfId="0" applyFont="1" applyBorder="1"/>
    <xf numFmtId="0" fontId="26" fillId="0" borderId="61" xfId="0" applyFont="1" applyBorder="1" applyAlignment="1">
      <alignment horizontal="center" vertical="center"/>
    </xf>
    <xf numFmtId="0" fontId="23" fillId="0" borderId="62" xfId="0" applyFont="1" applyBorder="1"/>
    <xf numFmtId="0" fontId="26" fillId="18" borderId="67" xfId="0" applyFont="1" applyFill="1" applyBorder="1" applyAlignment="1">
      <alignment horizontal="center" vertical="center" shrinkToFit="1"/>
    </xf>
    <xf numFmtId="0" fontId="23" fillId="6" borderId="68" xfId="0" applyFont="1" applyFill="1" applyBorder="1"/>
    <xf numFmtId="0" fontId="28" fillId="7" borderId="0" xfId="0" applyFont="1" applyFill="1" applyAlignment="1">
      <alignment horizontal="center" vertical="top" wrapText="1"/>
    </xf>
    <xf numFmtId="0" fontId="29" fillId="7" borderId="0" xfId="0" applyFont="1" applyFill="1" applyAlignment="1">
      <alignment horizontal="left" wrapText="1"/>
    </xf>
    <xf numFmtId="49" fontId="43" fillId="5" borderId="0" xfId="3" applyNumberFormat="1" applyFont="1" applyFill="1" applyAlignment="1">
      <alignment horizontal="center" vertical="center"/>
    </xf>
    <xf numFmtId="0" fontId="29" fillId="7" borderId="0" xfId="0" applyFont="1" applyFill="1" applyAlignment="1">
      <alignment horizontal="right" wrapText="1"/>
    </xf>
    <xf numFmtId="0" fontId="28" fillId="7" borderId="0" xfId="0" applyFont="1" applyFill="1" applyAlignment="1">
      <alignment horizontal="right" wrapText="1"/>
    </xf>
    <xf numFmtId="0" fontId="45" fillId="6" borderId="0" xfId="0" applyFont="1" applyFill="1" applyAlignment="1">
      <alignment horizontal="center" wrapText="1"/>
    </xf>
    <xf numFmtId="0" fontId="29" fillId="6" borderId="0" xfId="0" applyFont="1" applyFill="1" applyAlignment="1">
      <alignment horizontal="center" wrapText="1"/>
    </xf>
    <xf numFmtId="0" fontId="28" fillId="7" borderId="0" xfId="0" applyFont="1" applyFill="1"/>
    <xf numFmtId="167" fontId="25" fillId="7" borderId="0" xfId="0" applyNumberFormat="1" applyFont="1" applyFill="1" applyAlignment="1">
      <alignment horizontal="center" vertical="center" wrapText="1"/>
    </xf>
    <xf numFmtId="168" fontId="25" fillId="7" borderId="0" xfId="0" applyNumberFormat="1" applyFont="1" applyFill="1" applyAlignment="1">
      <alignment horizontal="center" vertical="center" wrapText="1"/>
    </xf>
    <xf numFmtId="169" fontId="49" fillId="0" borderId="1" xfId="0" applyNumberFormat="1" applyFont="1" applyBorder="1" applyAlignment="1">
      <alignment horizontal="center" vertical="center" wrapText="1"/>
    </xf>
    <xf numFmtId="0" fontId="75" fillId="0" borderId="2" xfId="0" applyFont="1" applyBorder="1" applyAlignment="1">
      <alignment horizontal="center" vertical="center" wrapText="1"/>
    </xf>
    <xf numFmtId="169" fontId="50" fillId="0" borderId="1" xfId="0" applyNumberFormat="1" applyFont="1" applyBorder="1" applyAlignment="1">
      <alignment horizontal="center" wrapText="1"/>
    </xf>
    <xf numFmtId="0" fontId="53" fillId="0" borderId="2" xfId="0" applyFont="1" applyBorder="1" applyAlignment="1">
      <alignment horizontal="center" wrapText="1"/>
    </xf>
    <xf numFmtId="0" fontId="28" fillId="7" borderId="0" xfId="0" applyFont="1" applyFill="1" applyAlignment="1">
      <alignment wrapText="1"/>
    </xf>
    <xf numFmtId="0" fontId="28" fillId="7" borderId="0" xfId="0" applyFont="1" applyFill="1" applyAlignment="1">
      <alignment horizontal="center" wrapText="1"/>
    </xf>
    <xf numFmtId="169" fontId="25" fillId="7" borderId="2" xfId="0" quotePrefix="1" applyNumberFormat="1" applyFont="1" applyFill="1" applyBorder="1" applyAlignment="1" applyProtection="1">
      <alignment horizontal="center"/>
      <protection locked="0"/>
    </xf>
    <xf numFmtId="169" fontId="25" fillId="7" borderId="8" xfId="0" quotePrefix="1" applyNumberFormat="1" applyFont="1" applyFill="1" applyBorder="1" applyAlignment="1" applyProtection="1">
      <alignment horizontal="center"/>
      <protection locked="0"/>
    </xf>
    <xf numFmtId="169" fontId="26" fillId="0" borderId="3" xfId="0" applyNumberFormat="1" applyFont="1" applyBorder="1" applyAlignment="1">
      <alignment horizontal="center" wrapText="1"/>
    </xf>
    <xf numFmtId="0" fontId="24" fillId="0" borderId="0" xfId="0" applyFont="1" applyAlignment="1">
      <alignment horizontal="center" wrapText="1"/>
    </xf>
    <xf numFmtId="169" fontId="24" fillId="7" borderId="0" xfId="0" applyNumberFormat="1" applyFont="1" applyFill="1"/>
    <xf numFmtId="169" fontId="81" fillId="0" borderId="3" xfId="0" applyNumberFormat="1" applyFont="1" applyBorder="1" applyAlignment="1">
      <alignment horizontal="center" vertical="center" wrapText="1"/>
    </xf>
    <xf numFmtId="0" fontId="62" fillId="0" borderId="0" xfId="0" applyFont="1" applyAlignment="1">
      <alignment horizontal="center" vertical="center" wrapText="1"/>
    </xf>
    <xf numFmtId="0" fontId="26" fillId="7" borderId="0" xfId="0" applyFont="1" applyFill="1" applyAlignment="1">
      <alignment horizontal="center" vertical="center" wrapText="1"/>
    </xf>
    <xf numFmtId="169" fontId="25" fillId="7" borderId="9" xfId="0" quotePrefix="1" applyNumberFormat="1" applyFont="1" applyFill="1" applyBorder="1" applyAlignment="1" applyProtection="1">
      <alignment horizontal="center"/>
      <protection locked="0"/>
    </xf>
    <xf numFmtId="169" fontId="25" fillId="7" borderId="15" xfId="0" quotePrefix="1" applyNumberFormat="1" applyFont="1" applyFill="1" applyBorder="1" applyAlignment="1" applyProtection="1">
      <alignment horizontal="center"/>
      <protection locked="0"/>
    </xf>
  </cellXfs>
  <cellStyles count="9">
    <cellStyle name="Currency 2" xfId="7" xr:uid="{E4ED0595-3509-8043-9408-C0D8EE6804FD}"/>
    <cellStyle name="Lien hypertexte" xfId="8" builtinId="8"/>
    <cellStyle name="Lien hypertexte 2" xfId="4" xr:uid="{09A25399-1859-4A14-90F7-5B0C3DF0A068}"/>
    <cellStyle name="Milliers" xfId="1" builtinId="3"/>
    <cellStyle name="Monétaire" xfId="6" builtinId="4"/>
    <cellStyle name="Normal" xfId="0" builtinId="0"/>
    <cellStyle name="Normal 2" xfId="3" xr:uid="{2ABC8004-F100-44EA-8A3B-2E633472AB20}"/>
    <cellStyle name="Normal 3" xfId="5" xr:uid="{11C70A0D-8761-44DF-9945-AE3AE7DFDEA8}"/>
    <cellStyle name="Pourcentage" xfId="2" builtinId="5"/>
  </cellStyles>
  <dxfs count="0"/>
  <tableStyles count="0" defaultTableStyle="TableStyleMedium9" defaultPivotStyle="PivotStyleLight16"/>
  <colors>
    <mruColors>
      <color rgb="FFF3FFE6"/>
      <color rgb="FFFFFFCC"/>
      <color rgb="FFFFFFE1"/>
      <color rgb="FF4031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534621</xdr:colOff>
      <xdr:row>0</xdr:row>
      <xdr:rowOff>25400</xdr:rowOff>
    </xdr:from>
    <xdr:to>
      <xdr:col>14</xdr:col>
      <xdr:colOff>165100</xdr:colOff>
      <xdr:row>5</xdr:row>
      <xdr:rowOff>180413</xdr:rowOff>
    </xdr:to>
    <xdr:pic>
      <xdr:nvPicPr>
        <xdr:cNvPr id="2" name="Image 1">
          <a:extLst>
            <a:ext uri="{FF2B5EF4-FFF2-40B4-BE49-F238E27FC236}">
              <a16:creationId xmlns:a16="http://schemas.microsoft.com/office/drawing/2014/main" id="{97658709-A31A-A44A-86EB-D516B4C85DDC}"/>
            </a:ext>
          </a:extLst>
        </xdr:cNvPr>
        <xdr:cNvPicPr>
          <a:picLocks noChangeAspect="1"/>
        </xdr:cNvPicPr>
      </xdr:nvPicPr>
      <xdr:blipFill>
        <a:blip xmlns:r="http://schemas.openxmlformats.org/officeDocument/2006/relationships" r:embed="rId1"/>
        <a:stretch>
          <a:fillRect/>
        </a:stretch>
      </xdr:blipFill>
      <xdr:spPr>
        <a:xfrm>
          <a:off x="7049721" y="25400"/>
          <a:ext cx="1611679" cy="10567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508000</xdr:colOff>
      <xdr:row>0</xdr:row>
      <xdr:rowOff>88900</xdr:rowOff>
    </xdr:from>
    <xdr:to>
      <xdr:col>13</xdr:col>
      <xdr:colOff>342900</xdr:colOff>
      <xdr:row>4</xdr:row>
      <xdr:rowOff>134049</xdr:rowOff>
    </xdr:to>
    <xdr:pic>
      <xdr:nvPicPr>
        <xdr:cNvPr id="2" name="Image 1">
          <a:extLst>
            <a:ext uri="{FF2B5EF4-FFF2-40B4-BE49-F238E27FC236}">
              <a16:creationId xmlns:a16="http://schemas.microsoft.com/office/drawing/2014/main" id="{D3AE949E-FC3B-CA4F-91F8-45CD46D5F23F}"/>
            </a:ext>
          </a:extLst>
        </xdr:cNvPr>
        <xdr:cNvPicPr>
          <a:picLocks noChangeAspect="1"/>
        </xdr:cNvPicPr>
      </xdr:nvPicPr>
      <xdr:blipFill>
        <a:blip xmlns:r="http://schemas.openxmlformats.org/officeDocument/2006/relationships" r:embed="rId1"/>
        <a:stretch>
          <a:fillRect/>
        </a:stretch>
      </xdr:blipFill>
      <xdr:spPr>
        <a:xfrm>
          <a:off x="9880600" y="88900"/>
          <a:ext cx="1422400" cy="8960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749300</xdr:colOff>
      <xdr:row>1</xdr:row>
      <xdr:rowOff>215900</xdr:rowOff>
    </xdr:from>
    <xdr:to>
      <xdr:col>3</xdr:col>
      <xdr:colOff>927100</xdr:colOff>
      <xdr:row>1</xdr:row>
      <xdr:rowOff>393700</xdr:rowOff>
    </xdr:to>
    <xdr:pic>
      <xdr:nvPicPr>
        <xdr:cNvPr id="4" name="Image 3">
          <a:extLst>
            <a:ext uri="{FF2B5EF4-FFF2-40B4-BE49-F238E27FC236}">
              <a16:creationId xmlns:a16="http://schemas.microsoft.com/office/drawing/2014/main" id="{8FD81E8D-B291-E7E5-E893-65BFEE9B120B}"/>
            </a:ext>
          </a:extLst>
        </xdr:cNvPr>
        <xdr:cNvPicPr>
          <a:picLocks noChangeAspect="1"/>
        </xdr:cNvPicPr>
      </xdr:nvPicPr>
      <xdr:blipFill>
        <a:blip xmlns:r="http://schemas.openxmlformats.org/officeDocument/2006/relationships" r:embed="rId1"/>
        <a:stretch>
          <a:fillRect/>
        </a:stretch>
      </xdr:blipFill>
      <xdr:spPr>
        <a:xfrm>
          <a:off x="3225800" y="1193800"/>
          <a:ext cx="177800" cy="177800"/>
        </a:xfrm>
        <a:prstGeom prst="rect">
          <a:avLst/>
        </a:prstGeom>
      </xdr:spPr>
    </xdr:pic>
    <xdr:clientData/>
  </xdr:twoCellAnchor>
  <xdr:twoCellAnchor editAs="oneCell">
    <xdr:from>
      <xdr:col>4</xdr:col>
      <xdr:colOff>1574800</xdr:colOff>
      <xdr:row>0</xdr:row>
      <xdr:rowOff>0</xdr:rowOff>
    </xdr:from>
    <xdr:to>
      <xdr:col>6</xdr:col>
      <xdr:colOff>63500</xdr:colOff>
      <xdr:row>0</xdr:row>
      <xdr:rowOff>896049</xdr:rowOff>
    </xdr:to>
    <xdr:pic>
      <xdr:nvPicPr>
        <xdr:cNvPr id="2" name="Image 1">
          <a:extLst>
            <a:ext uri="{FF2B5EF4-FFF2-40B4-BE49-F238E27FC236}">
              <a16:creationId xmlns:a16="http://schemas.microsoft.com/office/drawing/2014/main" id="{C3A88B28-B40E-9542-B7D7-01475C32C3BE}"/>
            </a:ext>
          </a:extLst>
        </xdr:cNvPr>
        <xdr:cNvPicPr>
          <a:picLocks noChangeAspect="1"/>
        </xdr:cNvPicPr>
      </xdr:nvPicPr>
      <xdr:blipFill>
        <a:blip xmlns:r="http://schemas.openxmlformats.org/officeDocument/2006/relationships" r:embed="rId2"/>
        <a:stretch>
          <a:fillRect/>
        </a:stretch>
      </xdr:blipFill>
      <xdr:spPr>
        <a:xfrm>
          <a:off x="5892800" y="0"/>
          <a:ext cx="1422400" cy="896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375670</xdr:colOff>
      <xdr:row>0</xdr:row>
      <xdr:rowOff>1</xdr:rowOff>
    </xdr:from>
    <xdr:to>
      <xdr:col>8</xdr:col>
      <xdr:colOff>634999</xdr:colOff>
      <xdr:row>0</xdr:row>
      <xdr:rowOff>787401</xdr:rowOff>
    </xdr:to>
    <xdr:pic>
      <xdr:nvPicPr>
        <xdr:cNvPr id="2" name="Image 1">
          <a:extLst>
            <a:ext uri="{FF2B5EF4-FFF2-40B4-BE49-F238E27FC236}">
              <a16:creationId xmlns:a16="http://schemas.microsoft.com/office/drawing/2014/main" id="{37455A23-5CCA-EA4B-A4FD-C3DC13F1988D}"/>
            </a:ext>
          </a:extLst>
        </xdr:cNvPr>
        <xdr:cNvPicPr>
          <a:picLocks noChangeAspect="1"/>
        </xdr:cNvPicPr>
      </xdr:nvPicPr>
      <xdr:blipFill>
        <a:blip xmlns:r="http://schemas.openxmlformats.org/officeDocument/2006/relationships" r:embed="rId1"/>
        <a:stretch>
          <a:fillRect/>
        </a:stretch>
      </xdr:blipFill>
      <xdr:spPr>
        <a:xfrm>
          <a:off x="7220970" y="1"/>
          <a:ext cx="1249929" cy="787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190500</xdr:colOff>
      <xdr:row>0</xdr:row>
      <xdr:rowOff>0</xdr:rowOff>
    </xdr:from>
    <xdr:to>
      <xdr:col>16</xdr:col>
      <xdr:colOff>819373</xdr:colOff>
      <xdr:row>2</xdr:row>
      <xdr:rowOff>103391</xdr:rowOff>
    </xdr:to>
    <xdr:pic>
      <xdr:nvPicPr>
        <xdr:cNvPr id="4" name="Image 3">
          <a:extLst>
            <a:ext uri="{FF2B5EF4-FFF2-40B4-BE49-F238E27FC236}">
              <a16:creationId xmlns:a16="http://schemas.microsoft.com/office/drawing/2014/main" id="{7558FA97-B22E-314B-B25D-5B090ABFAEF1}"/>
            </a:ext>
          </a:extLst>
        </xdr:cNvPr>
        <xdr:cNvPicPr>
          <a:picLocks noChangeAspect="1"/>
        </xdr:cNvPicPr>
      </xdr:nvPicPr>
      <xdr:blipFill>
        <a:blip xmlns:r="http://schemas.openxmlformats.org/officeDocument/2006/relationships" r:embed="rId1"/>
        <a:stretch>
          <a:fillRect/>
        </a:stretch>
      </xdr:blipFill>
      <xdr:spPr>
        <a:xfrm>
          <a:off x="13487400" y="0"/>
          <a:ext cx="1454373" cy="9161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190500</xdr:colOff>
      <xdr:row>0</xdr:row>
      <xdr:rowOff>114300</xdr:rowOff>
    </xdr:from>
    <xdr:to>
      <xdr:col>13</xdr:col>
      <xdr:colOff>584200</xdr:colOff>
      <xdr:row>1</xdr:row>
      <xdr:rowOff>159449</xdr:rowOff>
    </xdr:to>
    <xdr:pic>
      <xdr:nvPicPr>
        <xdr:cNvPr id="2" name="Image 1">
          <a:extLst>
            <a:ext uri="{FF2B5EF4-FFF2-40B4-BE49-F238E27FC236}">
              <a16:creationId xmlns:a16="http://schemas.microsoft.com/office/drawing/2014/main" id="{C3859D67-3150-DF46-B39A-3C8CC9E4BE78}"/>
            </a:ext>
          </a:extLst>
        </xdr:cNvPr>
        <xdr:cNvPicPr>
          <a:picLocks noChangeAspect="1"/>
        </xdr:cNvPicPr>
      </xdr:nvPicPr>
      <xdr:blipFill>
        <a:blip xmlns:r="http://schemas.openxmlformats.org/officeDocument/2006/relationships" r:embed="rId1"/>
        <a:stretch>
          <a:fillRect/>
        </a:stretch>
      </xdr:blipFill>
      <xdr:spPr>
        <a:xfrm>
          <a:off x="11290300" y="114300"/>
          <a:ext cx="1422400" cy="8960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1892300</xdr:colOff>
      <xdr:row>1</xdr:row>
      <xdr:rowOff>0</xdr:rowOff>
    </xdr:from>
    <xdr:to>
      <xdr:col>9</xdr:col>
      <xdr:colOff>3314700</xdr:colOff>
      <xdr:row>2</xdr:row>
      <xdr:rowOff>108649</xdr:rowOff>
    </xdr:to>
    <xdr:pic>
      <xdr:nvPicPr>
        <xdr:cNvPr id="2" name="Image 1">
          <a:extLst>
            <a:ext uri="{FF2B5EF4-FFF2-40B4-BE49-F238E27FC236}">
              <a16:creationId xmlns:a16="http://schemas.microsoft.com/office/drawing/2014/main" id="{595A6A1C-348A-1645-9DC8-BE2A6EFA452D}"/>
            </a:ext>
          </a:extLst>
        </xdr:cNvPr>
        <xdr:cNvPicPr>
          <a:picLocks noChangeAspect="1"/>
        </xdr:cNvPicPr>
      </xdr:nvPicPr>
      <xdr:blipFill>
        <a:blip xmlns:r="http://schemas.openxmlformats.org/officeDocument/2006/relationships" r:embed="rId1"/>
        <a:stretch>
          <a:fillRect/>
        </a:stretch>
      </xdr:blipFill>
      <xdr:spPr>
        <a:xfrm>
          <a:off x="12738100" y="393700"/>
          <a:ext cx="1422400" cy="8960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431800</xdr:colOff>
      <xdr:row>0</xdr:row>
      <xdr:rowOff>317500</xdr:rowOff>
    </xdr:from>
    <xdr:to>
      <xdr:col>16</xdr:col>
      <xdr:colOff>304800</xdr:colOff>
      <xdr:row>2</xdr:row>
      <xdr:rowOff>83249</xdr:rowOff>
    </xdr:to>
    <xdr:pic>
      <xdr:nvPicPr>
        <xdr:cNvPr id="2" name="Image 1">
          <a:extLst>
            <a:ext uri="{FF2B5EF4-FFF2-40B4-BE49-F238E27FC236}">
              <a16:creationId xmlns:a16="http://schemas.microsoft.com/office/drawing/2014/main" id="{54CED8A6-3FC6-C44A-8EE4-1EBB442F6B80}"/>
            </a:ext>
          </a:extLst>
        </xdr:cNvPr>
        <xdr:cNvPicPr>
          <a:picLocks noChangeAspect="1"/>
        </xdr:cNvPicPr>
      </xdr:nvPicPr>
      <xdr:blipFill>
        <a:blip xmlns:r="http://schemas.openxmlformats.org/officeDocument/2006/relationships" r:embed="rId1"/>
        <a:stretch>
          <a:fillRect/>
        </a:stretch>
      </xdr:blipFill>
      <xdr:spPr>
        <a:xfrm>
          <a:off x="16738600" y="317500"/>
          <a:ext cx="1422400" cy="8960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telusfund.ca/wp-content/uploads/2023/08/9_Budget_Plan_Dev_Auditoire.xlsx" TargetMode="Externa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Q119"/>
  <sheetViews>
    <sheetView showGridLines="0" tabSelected="1" zoomScaleNormal="100" zoomScaleSheetLayoutView="120" workbookViewId="0">
      <selection activeCell="H1" sqref="H1"/>
    </sheetView>
  </sheetViews>
  <sheetFormatPr baseColWidth="10" defaultColWidth="11.33203125" defaultRowHeight="15"/>
  <cols>
    <col min="1" max="1" width="0.83203125" style="758" customWidth="1"/>
    <col min="2" max="2" width="9.83203125" style="4" customWidth="1"/>
    <col min="3" max="3" width="10.1640625" style="4" customWidth="1"/>
    <col min="4" max="4" width="11" style="5" customWidth="1"/>
    <col min="5" max="5" width="11" style="6" customWidth="1"/>
    <col min="6" max="6" width="7.83203125" style="2" customWidth="1"/>
    <col min="7" max="7" width="15.33203125" style="2" customWidth="1"/>
    <col min="8" max="8" width="18.1640625" style="2" customWidth="1"/>
    <col min="9" max="11" width="11.5" style="2" hidden="1" customWidth="1"/>
    <col min="12" max="12" width="1.33203125" style="2" customWidth="1"/>
    <col min="13" max="15" width="13" style="2" customWidth="1"/>
    <col min="16" max="16384" width="11.33203125" style="2"/>
  </cols>
  <sheetData>
    <row r="1" spans="1:15" s="154" customFormat="1" ht="17" customHeight="1">
      <c r="A1" s="757"/>
      <c r="B1" s="152"/>
      <c r="C1" s="153" t="s">
        <v>566</v>
      </c>
      <c r="D1" s="908"/>
      <c r="E1" s="908"/>
      <c r="G1" s="153" t="s">
        <v>2713</v>
      </c>
      <c r="H1" s="818" t="s">
        <v>2822</v>
      </c>
    </row>
    <row r="2" spans="1:15" s="154" customFormat="1" ht="12">
      <c r="A2" s="757"/>
      <c r="B2" s="152"/>
      <c r="G2" s="153" t="s">
        <v>567</v>
      </c>
      <c r="H2" s="155"/>
    </row>
    <row r="3" spans="1:15" s="154" customFormat="1" ht="12">
      <c r="A3" s="757"/>
      <c r="B3" s="152"/>
    </row>
    <row r="4" spans="1:15" ht="15" customHeight="1">
      <c r="B4" s="1"/>
      <c r="C4" s="3" t="s">
        <v>568</v>
      </c>
      <c r="D4" s="909"/>
      <c r="E4" s="909"/>
      <c r="F4" s="909"/>
      <c r="G4" s="909"/>
      <c r="H4" s="909"/>
    </row>
    <row r="5" spans="1:15" s="154" customFormat="1" ht="15" customHeight="1">
      <c r="A5" s="757"/>
      <c r="B5" s="152"/>
      <c r="C5" s="156" t="s">
        <v>569</v>
      </c>
      <c r="D5" s="910"/>
      <c r="E5" s="910"/>
      <c r="F5" s="910"/>
      <c r="G5" s="910"/>
      <c r="H5" s="910"/>
    </row>
    <row r="6" spans="1:15" s="154" customFormat="1" ht="15" customHeight="1">
      <c r="A6" s="757"/>
      <c r="B6" s="152"/>
      <c r="C6" s="156" t="s">
        <v>1194</v>
      </c>
      <c r="D6" s="910"/>
      <c r="E6" s="910"/>
      <c r="F6" s="910"/>
      <c r="G6" s="910"/>
      <c r="H6" s="910"/>
    </row>
    <row r="7" spans="1:15" s="154" customFormat="1" ht="15" customHeight="1">
      <c r="A7" s="757"/>
      <c r="B7" s="152"/>
      <c r="C7" s="156" t="s">
        <v>570</v>
      </c>
      <c r="D7" s="910"/>
      <c r="E7" s="910"/>
      <c r="F7" s="910"/>
      <c r="G7" s="910"/>
      <c r="H7" s="910"/>
      <c r="M7" s="924" t="s">
        <v>2933</v>
      </c>
      <c r="N7" s="924"/>
      <c r="O7" s="924"/>
    </row>
    <row r="8" spans="1:15" s="154" customFormat="1" ht="15" customHeight="1">
      <c r="A8" s="757"/>
      <c r="B8" s="152"/>
      <c r="C8" s="156" t="s">
        <v>571</v>
      </c>
      <c r="D8" s="908"/>
      <c r="E8" s="908"/>
      <c r="F8" s="908"/>
      <c r="G8" s="153" t="s">
        <v>572</v>
      </c>
      <c r="H8" s="155"/>
      <c r="M8" s="924"/>
      <c r="N8" s="924"/>
      <c r="O8" s="924"/>
    </row>
    <row r="9" spans="1:15" s="154" customFormat="1" ht="15" customHeight="1">
      <c r="A9" s="757"/>
      <c r="B9" s="152"/>
      <c r="M9" s="924"/>
      <c r="N9" s="924"/>
      <c r="O9" s="924"/>
    </row>
    <row r="10" spans="1:15" s="154" customFormat="1" ht="15" customHeight="1">
      <c r="A10" s="757"/>
      <c r="B10" s="152"/>
      <c r="C10" s="156" t="s">
        <v>573</v>
      </c>
      <c r="D10" s="908"/>
      <c r="E10" s="908"/>
      <c r="F10" s="908"/>
      <c r="G10" s="153" t="s">
        <v>574</v>
      </c>
      <c r="H10" s="155"/>
      <c r="M10" s="924"/>
      <c r="N10" s="924"/>
      <c r="O10" s="924"/>
    </row>
    <row r="11" spans="1:15" s="154" customFormat="1" ht="15" customHeight="1">
      <c r="A11" s="757"/>
      <c r="B11" s="152"/>
      <c r="C11" s="156" t="s">
        <v>575</v>
      </c>
      <c r="D11" s="910"/>
      <c r="E11" s="910"/>
      <c r="F11" s="910"/>
      <c r="G11" s="153" t="s">
        <v>578</v>
      </c>
      <c r="H11" s="157"/>
      <c r="M11" s="924"/>
      <c r="N11" s="924"/>
      <c r="O11" s="924"/>
    </row>
    <row r="12" spans="1:15" s="154" customFormat="1" ht="15" customHeight="1">
      <c r="A12" s="757"/>
      <c r="B12" s="152"/>
      <c r="C12" s="156" t="s">
        <v>576</v>
      </c>
      <c r="D12" s="910"/>
      <c r="E12" s="910"/>
      <c r="F12" s="910"/>
      <c r="G12" s="194" t="s">
        <v>582</v>
      </c>
      <c r="H12" s="155"/>
      <c r="M12" s="924"/>
      <c r="N12" s="924"/>
      <c r="O12" s="924"/>
    </row>
    <row r="13" spans="1:15" s="154" customFormat="1" ht="15" customHeight="1">
      <c r="A13" s="757"/>
      <c r="B13" s="152"/>
      <c r="C13" s="156" t="s">
        <v>577</v>
      </c>
      <c r="D13" s="908"/>
      <c r="E13" s="908"/>
      <c r="F13" s="908"/>
      <c r="G13" s="153" t="s">
        <v>584</v>
      </c>
      <c r="H13" s="155"/>
      <c r="M13" s="924"/>
      <c r="N13" s="924"/>
      <c r="O13" s="924"/>
    </row>
    <row r="14" spans="1:15" s="154" customFormat="1" ht="15" customHeight="1">
      <c r="A14" s="757"/>
      <c r="B14" s="152"/>
      <c r="C14" s="156" t="s">
        <v>580</v>
      </c>
      <c r="D14" s="910"/>
      <c r="E14" s="910"/>
      <c r="F14" s="910"/>
      <c r="G14" s="153" t="s">
        <v>585</v>
      </c>
      <c r="H14" s="155"/>
      <c r="M14" s="924"/>
      <c r="N14" s="924"/>
      <c r="O14" s="924"/>
    </row>
    <row r="15" spans="1:15" s="154" customFormat="1" ht="15" customHeight="1">
      <c r="A15" s="757"/>
      <c r="B15" s="152"/>
      <c r="C15" s="156" t="s">
        <v>581</v>
      </c>
      <c r="D15" s="908"/>
      <c r="E15" s="908"/>
      <c r="F15" s="908"/>
      <c r="G15" s="153" t="s">
        <v>583</v>
      </c>
      <c r="H15" s="157"/>
      <c r="M15" s="924"/>
      <c r="N15" s="924"/>
      <c r="O15" s="924"/>
    </row>
    <row r="16" spans="1:15" s="154" customFormat="1" ht="15" customHeight="1">
      <c r="A16" s="757"/>
      <c r="B16" s="152"/>
      <c r="C16" s="156" t="s">
        <v>579</v>
      </c>
      <c r="D16" s="910"/>
      <c r="E16" s="910"/>
      <c r="F16" s="910"/>
      <c r="G16" s="153" t="s">
        <v>586</v>
      </c>
      <c r="H16" s="155"/>
      <c r="M16" s="924"/>
      <c r="N16" s="924"/>
      <c r="O16" s="924"/>
    </row>
    <row r="17" spans="1:15" s="154" customFormat="1" ht="15" customHeight="1">
      <c r="A17" s="757"/>
      <c r="B17" s="152"/>
      <c r="M17" s="924"/>
      <c r="N17" s="924"/>
      <c r="O17" s="924"/>
    </row>
    <row r="18" spans="1:15" s="154" customFormat="1" ht="15" customHeight="1">
      <c r="A18" s="757"/>
      <c r="B18" s="152"/>
      <c r="C18" s="156" t="s">
        <v>587</v>
      </c>
      <c r="D18" s="908"/>
      <c r="E18" s="908"/>
      <c r="F18" s="908"/>
      <c r="G18" s="156" t="s">
        <v>1196</v>
      </c>
      <c r="H18" s="155"/>
      <c r="M18" s="924"/>
      <c r="N18" s="924"/>
      <c r="O18" s="924"/>
    </row>
    <row r="19" spans="1:15" s="154" customFormat="1" ht="15" customHeight="1">
      <c r="A19" s="757"/>
      <c r="B19" s="152"/>
      <c r="C19" s="156" t="s">
        <v>588</v>
      </c>
      <c r="D19" s="910"/>
      <c r="E19" s="910"/>
      <c r="F19" s="910"/>
      <c r="G19" s="156" t="s">
        <v>589</v>
      </c>
      <c r="H19" s="157"/>
      <c r="M19" s="924"/>
      <c r="N19" s="924"/>
      <c r="O19" s="924"/>
    </row>
    <row r="20" spans="1:15" s="154" customFormat="1" ht="12">
      <c r="A20" s="757"/>
      <c r="B20" s="152"/>
      <c r="M20" s="924"/>
      <c r="N20" s="924"/>
      <c r="O20" s="924"/>
    </row>
    <row r="21" spans="1:15" s="154" customFormat="1" ht="12">
      <c r="A21" s="757"/>
      <c r="B21" s="152" t="s">
        <v>556</v>
      </c>
      <c r="C21" s="340"/>
      <c r="D21" s="341"/>
      <c r="E21" s="901"/>
      <c r="F21" s="902"/>
      <c r="G21" s="341"/>
      <c r="H21" s="869"/>
      <c r="M21" s="924"/>
      <c r="N21" s="924"/>
      <c r="O21" s="924"/>
    </row>
    <row r="22" spans="1:15" s="154" customFormat="1" ht="12">
      <c r="A22" s="757"/>
      <c r="B22" s="152" t="s">
        <v>590</v>
      </c>
      <c r="C22" s="342"/>
      <c r="D22" s="343"/>
      <c r="E22" s="903"/>
      <c r="F22" s="904"/>
      <c r="G22" s="343"/>
      <c r="H22" s="339"/>
      <c r="M22" s="924"/>
      <c r="N22" s="924"/>
      <c r="O22" s="924"/>
    </row>
    <row r="23" spans="1:15" s="154" customFormat="1" ht="19" customHeight="1">
      <c r="A23" s="757"/>
      <c r="B23" s="152"/>
      <c r="C23" s="320" t="s">
        <v>591</v>
      </c>
      <c r="D23" s="321"/>
      <c r="E23" s="321" t="s">
        <v>557</v>
      </c>
      <c r="F23" s="321"/>
      <c r="G23" s="321"/>
      <c r="H23" s="321" t="s">
        <v>558</v>
      </c>
      <c r="M23" s="924"/>
      <c r="N23" s="924"/>
      <c r="O23" s="924"/>
    </row>
    <row r="24" spans="1:15" s="154" customFormat="1" ht="19" customHeight="1">
      <c r="A24" s="757"/>
      <c r="B24" s="368"/>
      <c r="C24" s="152"/>
      <c r="M24" s="924"/>
      <c r="N24" s="924"/>
      <c r="O24" s="924"/>
    </row>
    <row r="25" spans="1:15" ht="28">
      <c r="B25" s="303" t="s">
        <v>592</v>
      </c>
      <c r="C25" s="907" t="s">
        <v>593</v>
      </c>
      <c r="D25" s="907"/>
      <c r="E25" s="907"/>
      <c r="F25" s="907"/>
      <c r="G25" s="303" t="s">
        <v>559</v>
      </c>
      <c r="H25" s="304" t="s">
        <v>560</v>
      </c>
      <c r="I25" s="309"/>
      <c r="J25" s="310"/>
      <c r="K25" s="310"/>
      <c r="M25" s="735" t="s">
        <v>2837</v>
      </c>
      <c r="N25" s="736" t="s">
        <v>2793</v>
      </c>
      <c r="O25" s="736" t="s">
        <v>1647</v>
      </c>
    </row>
    <row r="26" spans="1:15">
      <c r="B26" s="9">
        <v>1</v>
      </c>
      <c r="C26" s="900" t="s">
        <v>594</v>
      </c>
      <c r="D26" s="900"/>
      <c r="E26" s="900"/>
      <c r="F26" s="900"/>
      <c r="G26" s="7">
        <v>1</v>
      </c>
      <c r="H26" s="391">
        <f>'Budget production - DÉTAIL'!G10</f>
        <v>0</v>
      </c>
      <c r="I26" s="313"/>
      <c r="J26" s="313"/>
      <c r="K26" s="313"/>
      <c r="L26" s="313"/>
      <c r="M26" s="398">
        <f>'Budget production - DÉTAIL'!L10</f>
        <v>0</v>
      </c>
      <c r="N26" s="391">
        <f>'Budget production - DÉTAIL'!M10</f>
        <v>0</v>
      </c>
      <c r="O26" s="391">
        <f>'Budget production - DÉTAIL'!N10</f>
        <v>0</v>
      </c>
    </row>
    <row r="27" spans="1:15">
      <c r="B27" s="9">
        <v>2</v>
      </c>
      <c r="C27" s="900" t="s">
        <v>595</v>
      </c>
      <c r="D27" s="900"/>
      <c r="E27" s="900"/>
      <c r="F27" s="900"/>
      <c r="G27" s="7">
        <v>1</v>
      </c>
      <c r="H27" s="391">
        <f>'Budget production - DÉTAIL'!G28</f>
        <v>0</v>
      </c>
      <c r="I27" s="313"/>
      <c r="J27" s="313"/>
      <c r="K27" s="313"/>
      <c r="L27" s="313"/>
      <c r="M27" s="398">
        <f>'Budget production - DÉTAIL'!L28</f>
        <v>0</v>
      </c>
      <c r="N27" s="391">
        <f>'Budget production - DÉTAIL'!M28</f>
        <v>0</v>
      </c>
      <c r="O27" s="391">
        <f>'Budget production - DÉTAIL'!N28</f>
        <v>0</v>
      </c>
    </row>
    <row r="28" spans="1:15">
      <c r="B28" s="9">
        <v>3</v>
      </c>
      <c r="C28" s="900" t="s">
        <v>596</v>
      </c>
      <c r="D28" s="900"/>
      <c r="E28" s="900"/>
      <c r="F28" s="900"/>
      <c r="G28" s="7">
        <v>2</v>
      </c>
      <c r="H28" s="391">
        <f>'Budget production - DÉTAIL'!G46</f>
        <v>0</v>
      </c>
      <c r="I28" s="313"/>
      <c r="J28" s="313"/>
      <c r="K28" s="313"/>
      <c r="L28" s="313"/>
      <c r="M28" s="398">
        <f>'Budget production - DÉTAIL'!L46</f>
        <v>0</v>
      </c>
      <c r="N28" s="391">
        <f>'Budget production - DÉTAIL'!M46</f>
        <v>0</v>
      </c>
      <c r="O28" s="391">
        <f>'Budget production - DÉTAIL'!N46</f>
        <v>0</v>
      </c>
    </row>
    <row r="29" spans="1:15">
      <c r="B29" s="9">
        <v>4</v>
      </c>
      <c r="C29" s="900" t="s">
        <v>1605</v>
      </c>
      <c r="D29" s="900"/>
      <c r="E29" s="900"/>
      <c r="F29" s="900"/>
      <c r="G29" s="7">
        <v>3</v>
      </c>
      <c r="H29" s="391">
        <f>'Budget production - DÉTAIL'!G64</f>
        <v>0</v>
      </c>
      <c r="I29" s="313"/>
      <c r="J29" s="313"/>
      <c r="K29" s="313"/>
      <c r="L29" s="313"/>
      <c r="M29" s="398">
        <f>'Budget production - DÉTAIL'!L64</f>
        <v>0</v>
      </c>
      <c r="N29" s="391">
        <f>'Budget production - DÉTAIL'!M64</f>
        <v>0</v>
      </c>
      <c r="O29" s="391">
        <f>'Budget production - DÉTAIL'!N64</f>
        <v>0</v>
      </c>
    </row>
    <row r="30" spans="1:15">
      <c r="B30" s="9">
        <v>5</v>
      </c>
      <c r="C30" s="900" t="s">
        <v>1606</v>
      </c>
      <c r="D30" s="900"/>
      <c r="E30" s="900"/>
      <c r="F30" s="900"/>
      <c r="G30" s="8">
        <v>3</v>
      </c>
      <c r="H30" s="391">
        <f>'Budget production - DÉTAIL'!G79</f>
        <v>0</v>
      </c>
      <c r="I30" s="313"/>
      <c r="J30" s="313"/>
      <c r="K30" s="313"/>
      <c r="L30" s="313"/>
      <c r="M30" s="398">
        <f>'Budget production - DÉTAIL'!L79</f>
        <v>0</v>
      </c>
      <c r="N30" s="391">
        <f>'Budget production - DÉTAIL'!M79</f>
        <v>0</v>
      </c>
      <c r="O30" s="391">
        <f>'Budget production - DÉTAIL'!N79</f>
        <v>0</v>
      </c>
    </row>
    <row r="31" spans="1:15" ht="16" thickBot="1">
      <c r="B31" s="9">
        <v>6</v>
      </c>
      <c r="C31" s="900" t="s">
        <v>1377</v>
      </c>
      <c r="D31" s="900"/>
      <c r="E31" s="900"/>
      <c r="F31" s="900"/>
      <c r="G31" s="7">
        <v>4</v>
      </c>
      <c r="H31" s="392">
        <f>'Budget production - DÉTAIL'!G94</f>
        <v>0</v>
      </c>
      <c r="I31" s="313"/>
      <c r="J31" s="313"/>
      <c r="K31" s="313"/>
      <c r="L31" s="313"/>
      <c r="M31" s="399">
        <f>'Budget production - DÉTAIL'!L94</f>
        <v>0</v>
      </c>
      <c r="N31" s="392">
        <f>'Budget production - DÉTAIL'!M94</f>
        <v>0</v>
      </c>
      <c r="O31" s="392">
        <f>'Budget production - DÉTAIL'!N94</f>
        <v>0</v>
      </c>
    </row>
    <row r="32" spans="1:15" ht="16" thickBot="1">
      <c r="B32" s="10"/>
      <c r="C32" s="920" t="s">
        <v>636</v>
      </c>
      <c r="D32" s="921"/>
      <c r="E32" s="921"/>
      <c r="F32" s="922"/>
      <c r="G32" s="10"/>
      <c r="H32" s="400">
        <f>SUM(H26:H31)</f>
        <v>0</v>
      </c>
      <c r="I32" s="311"/>
      <c r="J32" s="311"/>
      <c r="K32" s="311"/>
      <c r="L32" s="311"/>
      <c r="M32" s="401">
        <f t="shared" ref="M32:N32" si="0">SUM(M26:M31)</f>
        <v>0</v>
      </c>
      <c r="N32" s="400">
        <f t="shared" si="0"/>
        <v>0</v>
      </c>
      <c r="O32" s="402">
        <f>SUM(O26:O31)</f>
        <v>0</v>
      </c>
    </row>
    <row r="33" spans="2:15">
      <c r="B33" s="13"/>
      <c r="C33" s="923" t="s">
        <v>637</v>
      </c>
      <c r="D33" s="923"/>
      <c r="E33" s="923"/>
      <c r="F33" s="923"/>
      <c r="G33" s="14"/>
      <c r="H33" s="26"/>
      <c r="I33" s="312"/>
      <c r="J33" s="312"/>
      <c r="K33" s="312"/>
      <c r="L33" s="312"/>
      <c r="M33" s="306"/>
      <c r="N33" s="26"/>
      <c r="O33" s="26"/>
    </row>
    <row r="34" spans="2:15">
      <c r="B34" s="11">
        <v>10</v>
      </c>
      <c r="C34" s="900" t="s">
        <v>597</v>
      </c>
      <c r="D34" s="900"/>
      <c r="E34" s="900"/>
      <c r="F34" s="900"/>
      <c r="G34" s="7">
        <v>5</v>
      </c>
      <c r="H34" s="391">
        <f>'Budget production - DÉTAIL'!G123</f>
        <v>0</v>
      </c>
      <c r="I34" s="313"/>
      <c r="J34" s="313"/>
      <c r="K34" s="313"/>
      <c r="L34" s="313"/>
      <c r="M34" s="398">
        <f>'Budget production - DÉTAIL'!L123</f>
        <v>0</v>
      </c>
      <c r="N34" s="391">
        <f>'Budget production - DÉTAIL'!M123</f>
        <v>0</v>
      </c>
      <c r="O34" s="391">
        <f>'Budget production - DÉTAIL'!N123</f>
        <v>0</v>
      </c>
    </row>
    <row r="35" spans="2:15">
      <c r="B35" s="11">
        <v>11</v>
      </c>
      <c r="C35" s="900" t="s">
        <v>598</v>
      </c>
      <c r="D35" s="900"/>
      <c r="E35" s="900"/>
      <c r="F35" s="900"/>
      <c r="G35" s="8">
        <v>6</v>
      </c>
      <c r="H35" s="391">
        <f>'Budget production - DÉTAIL'!G141</f>
        <v>0</v>
      </c>
      <c r="I35" s="313"/>
      <c r="J35" s="313"/>
      <c r="K35" s="313"/>
      <c r="L35" s="313"/>
      <c r="M35" s="398">
        <f>'Budget production - DÉTAIL'!L141</f>
        <v>0</v>
      </c>
      <c r="N35" s="391">
        <f>'Budget production - DÉTAIL'!M141</f>
        <v>0</v>
      </c>
      <c r="O35" s="391">
        <f>'Budget production - DÉTAIL'!N141</f>
        <v>0</v>
      </c>
    </row>
    <row r="36" spans="2:15">
      <c r="B36" s="11">
        <v>12</v>
      </c>
      <c r="C36" s="900" t="s">
        <v>599</v>
      </c>
      <c r="D36" s="900"/>
      <c r="E36" s="900"/>
      <c r="F36" s="900"/>
      <c r="G36" s="7">
        <v>7</v>
      </c>
      <c r="H36" s="391">
        <f>'Budget production - DÉTAIL'!G172</f>
        <v>0</v>
      </c>
      <c r="I36" s="313"/>
      <c r="J36" s="313"/>
      <c r="K36" s="313"/>
      <c r="L36" s="313"/>
      <c r="M36" s="398">
        <f>'Budget production - DÉTAIL'!L172</f>
        <v>0</v>
      </c>
      <c r="N36" s="391">
        <f>'Budget production - DÉTAIL'!M172</f>
        <v>0</v>
      </c>
      <c r="O36" s="391">
        <f>'Budget production - DÉTAIL'!N172</f>
        <v>0</v>
      </c>
    </row>
    <row r="37" spans="2:15">
      <c r="B37" s="11">
        <v>13</v>
      </c>
      <c r="C37" s="917" t="s">
        <v>600</v>
      </c>
      <c r="D37" s="918"/>
      <c r="E37" s="918"/>
      <c r="F37" s="919"/>
      <c r="G37" s="7">
        <v>8</v>
      </c>
      <c r="H37" s="391">
        <f>'Budget production - DÉTAIL'!G186</f>
        <v>0</v>
      </c>
      <c r="I37" s="313"/>
      <c r="J37" s="313"/>
      <c r="K37" s="313"/>
      <c r="L37" s="313"/>
      <c r="M37" s="398">
        <f>'Budget production - DÉTAIL'!L186</f>
        <v>0</v>
      </c>
      <c r="N37" s="391">
        <f>'Budget production - DÉTAIL'!M186</f>
        <v>0</v>
      </c>
      <c r="O37" s="391">
        <f>'Budget production - DÉTAIL'!N186</f>
        <v>0</v>
      </c>
    </row>
    <row r="38" spans="2:15">
      <c r="B38" s="11">
        <v>14</v>
      </c>
      <c r="C38" s="917" t="s">
        <v>601</v>
      </c>
      <c r="D38" s="918"/>
      <c r="E38" s="918"/>
      <c r="F38" s="919"/>
      <c r="G38" s="7">
        <v>8</v>
      </c>
      <c r="H38" s="391">
        <f>'Budget production - DÉTAIL'!G203</f>
        <v>0</v>
      </c>
      <c r="I38" s="313"/>
      <c r="J38" s="313"/>
      <c r="K38" s="313"/>
      <c r="L38" s="313"/>
      <c r="M38" s="398">
        <f>'Budget production - DÉTAIL'!L203</f>
        <v>0</v>
      </c>
      <c r="N38" s="391">
        <f>'Budget production - DÉTAIL'!M203</f>
        <v>0</v>
      </c>
      <c r="O38" s="391">
        <f>'Budget production - DÉTAIL'!N203</f>
        <v>0</v>
      </c>
    </row>
    <row r="39" spans="2:15">
      <c r="B39" s="11">
        <v>15</v>
      </c>
      <c r="C39" s="900" t="s">
        <v>602</v>
      </c>
      <c r="D39" s="900"/>
      <c r="E39" s="900"/>
      <c r="F39" s="900"/>
      <c r="G39" s="7">
        <v>9</v>
      </c>
      <c r="H39" s="391">
        <f>'Budget production - DÉTAIL'!G216</f>
        <v>0</v>
      </c>
      <c r="I39" s="313"/>
      <c r="J39" s="313"/>
      <c r="K39" s="313"/>
      <c r="L39" s="313"/>
      <c r="M39" s="398">
        <f>'Budget production - DÉTAIL'!L216</f>
        <v>0</v>
      </c>
      <c r="N39" s="391">
        <f>'Budget production - DÉTAIL'!M216</f>
        <v>0</v>
      </c>
      <c r="O39" s="391">
        <f>'Budget production - DÉTAIL'!N216</f>
        <v>0</v>
      </c>
    </row>
    <row r="40" spans="2:15">
      <c r="B40" s="11">
        <v>16</v>
      </c>
      <c r="C40" s="900" t="s">
        <v>603</v>
      </c>
      <c r="D40" s="900"/>
      <c r="E40" s="900"/>
      <c r="F40" s="900"/>
      <c r="G40" s="7">
        <v>9</v>
      </c>
      <c r="H40" s="391">
        <f>'Budget production - DÉTAIL'!G227</f>
        <v>0</v>
      </c>
      <c r="I40" s="313"/>
      <c r="J40" s="313"/>
      <c r="K40" s="313"/>
      <c r="L40" s="313"/>
      <c r="M40" s="398">
        <f>'Budget production - DÉTAIL'!L227</f>
        <v>0</v>
      </c>
      <c r="N40" s="391">
        <f>'Budget production - DÉTAIL'!M227</f>
        <v>0</v>
      </c>
      <c r="O40" s="391">
        <f>'Budget production - DÉTAIL'!N227</f>
        <v>0</v>
      </c>
    </row>
    <row r="41" spans="2:15">
      <c r="B41" s="11">
        <v>17</v>
      </c>
      <c r="C41" s="900" t="s">
        <v>604</v>
      </c>
      <c r="D41" s="900"/>
      <c r="E41" s="900"/>
      <c r="F41" s="900"/>
      <c r="G41" s="7">
        <v>10</v>
      </c>
      <c r="H41" s="391">
        <f>'Budget production - DÉTAIL'!G237</f>
        <v>0</v>
      </c>
      <c r="I41" s="313"/>
      <c r="J41" s="313"/>
      <c r="K41" s="313"/>
      <c r="L41" s="313"/>
      <c r="M41" s="398">
        <f>'Budget production - DÉTAIL'!L237</f>
        <v>0</v>
      </c>
      <c r="N41" s="391">
        <f>'Budget production - DÉTAIL'!M237</f>
        <v>0</v>
      </c>
      <c r="O41" s="391">
        <f>'Budget production - DÉTAIL'!N237</f>
        <v>0</v>
      </c>
    </row>
    <row r="42" spans="2:15">
      <c r="B42" s="11">
        <v>18</v>
      </c>
      <c r="C42" s="900" t="s">
        <v>605</v>
      </c>
      <c r="D42" s="900"/>
      <c r="E42" s="900"/>
      <c r="F42" s="900"/>
      <c r="G42" s="7">
        <v>10</v>
      </c>
      <c r="H42" s="391">
        <f>'Budget production - DÉTAIL'!G246</f>
        <v>0</v>
      </c>
      <c r="I42" s="313"/>
      <c r="J42" s="313"/>
      <c r="K42" s="313"/>
      <c r="L42" s="313"/>
      <c r="M42" s="398">
        <f>'Budget production - DÉTAIL'!L246</f>
        <v>0</v>
      </c>
      <c r="N42" s="391">
        <f>'Budget production - DÉTAIL'!M246</f>
        <v>0</v>
      </c>
      <c r="O42" s="391">
        <f>'Budget production - DÉTAIL'!N246</f>
        <v>0</v>
      </c>
    </row>
    <row r="43" spans="2:15">
      <c r="B43" s="11">
        <v>19</v>
      </c>
      <c r="C43" s="900" t="s">
        <v>606</v>
      </c>
      <c r="D43" s="900"/>
      <c r="E43" s="900"/>
      <c r="F43" s="900"/>
      <c r="G43" s="7">
        <v>11</v>
      </c>
      <c r="H43" s="391">
        <f>'Budget production - DÉTAIL'!G259</f>
        <v>0</v>
      </c>
      <c r="I43" s="313"/>
      <c r="J43" s="313"/>
      <c r="K43" s="313"/>
      <c r="L43" s="313"/>
      <c r="M43" s="398">
        <f>'Budget production - DÉTAIL'!L259</f>
        <v>0</v>
      </c>
      <c r="N43" s="391">
        <f>'Budget production - DÉTAIL'!M259</f>
        <v>0</v>
      </c>
      <c r="O43" s="391">
        <f>'Budget production - DÉTAIL'!N259</f>
        <v>0</v>
      </c>
    </row>
    <row r="44" spans="2:15">
      <c r="B44" s="11">
        <v>20</v>
      </c>
      <c r="C44" s="900" t="s">
        <v>607</v>
      </c>
      <c r="D44" s="900"/>
      <c r="E44" s="900"/>
      <c r="F44" s="900"/>
      <c r="G44" s="7">
        <v>11</v>
      </c>
      <c r="H44" s="391">
        <f>'Budget production - DÉTAIL'!G275</f>
        <v>0</v>
      </c>
      <c r="I44" s="313"/>
      <c r="J44" s="313"/>
      <c r="K44" s="313"/>
      <c r="L44" s="313"/>
      <c r="M44" s="398">
        <f>'Budget production - DÉTAIL'!L275</f>
        <v>0</v>
      </c>
      <c r="N44" s="391">
        <f>'Budget production - DÉTAIL'!M275</f>
        <v>0</v>
      </c>
      <c r="O44" s="391">
        <f>'Budget production - DÉTAIL'!N275</f>
        <v>0</v>
      </c>
    </row>
    <row r="45" spans="2:15">
      <c r="B45" s="11">
        <v>21</v>
      </c>
      <c r="C45" s="900" t="s">
        <v>608</v>
      </c>
      <c r="D45" s="900"/>
      <c r="E45" s="900"/>
      <c r="F45" s="900"/>
      <c r="G45" s="7">
        <v>12</v>
      </c>
      <c r="H45" s="391">
        <f>'Budget production - DÉTAIL'!G302</f>
        <v>0</v>
      </c>
      <c r="I45" s="313"/>
      <c r="J45" s="313"/>
      <c r="K45" s="313"/>
      <c r="L45" s="313"/>
      <c r="M45" s="398">
        <f>'Budget production - DÉTAIL'!L302</f>
        <v>0</v>
      </c>
      <c r="N45" s="391">
        <f>'Budget production - DÉTAIL'!M302</f>
        <v>0</v>
      </c>
      <c r="O45" s="391">
        <f>'Budget production - DÉTAIL'!N302</f>
        <v>0</v>
      </c>
    </row>
    <row r="46" spans="2:15">
      <c r="B46" s="11">
        <v>22</v>
      </c>
      <c r="C46" s="900" t="s">
        <v>609</v>
      </c>
      <c r="D46" s="900"/>
      <c r="E46" s="900"/>
      <c r="F46" s="900"/>
      <c r="G46" s="7">
        <v>13</v>
      </c>
      <c r="H46" s="391">
        <f>'Budget production - DÉTAIL'!G320</f>
        <v>0</v>
      </c>
      <c r="I46" s="313"/>
      <c r="J46" s="313"/>
      <c r="K46" s="313"/>
      <c r="L46" s="313"/>
      <c r="M46" s="398">
        <f>'Budget production - DÉTAIL'!L320</f>
        <v>0</v>
      </c>
      <c r="N46" s="391">
        <f>'Budget production - DÉTAIL'!M320</f>
        <v>0</v>
      </c>
      <c r="O46" s="391">
        <f>'Budget production - DÉTAIL'!N320</f>
        <v>0</v>
      </c>
    </row>
    <row r="47" spans="2:15">
      <c r="B47" s="11">
        <v>23</v>
      </c>
      <c r="C47" s="900" t="s">
        <v>610</v>
      </c>
      <c r="D47" s="900"/>
      <c r="E47" s="900"/>
      <c r="F47" s="900"/>
      <c r="G47" s="7">
        <v>13</v>
      </c>
      <c r="H47" s="391">
        <f>'Budget production - DÉTAIL'!G333</f>
        <v>0</v>
      </c>
      <c r="I47" s="313"/>
      <c r="J47" s="313"/>
      <c r="K47" s="313"/>
      <c r="L47" s="313"/>
      <c r="M47" s="398">
        <f>'Budget production - DÉTAIL'!L333</f>
        <v>0</v>
      </c>
      <c r="N47" s="391">
        <f>'Budget production - DÉTAIL'!M333</f>
        <v>0</v>
      </c>
      <c r="O47" s="391">
        <f>'Budget production - DÉTAIL'!N333</f>
        <v>0</v>
      </c>
    </row>
    <row r="48" spans="2:15">
      <c r="B48" s="11">
        <v>24</v>
      </c>
      <c r="C48" s="900" t="s">
        <v>1406</v>
      </c>
      <c r="D48" s="900"/>
      <c r="E48" s="900"/>
      <c r="F48" s="900"/>
      <c r="G48" s="7">
        <v>14</v>
      </c>
      <c r="H48" s="391">
        <f>'Budget production - DÉTAIL'!G349</f>
        <v>0</v>
      </c>
      <c r="I48" s="313"/>
      <c r="J48" s="313"/>
      <c r="K48" s="313"/>
      <c r="L48" s="313"/>
      <c r="M48" s="398">
        <f>'Budget production - DÉTAIL'!L349</f>
        <v>0</v>
      </c>
      <c r="N48" s="391">
        <f>'Budget production - DÉTAIL'!M349</f>
        <v>0</v>
      </c>
      <c r="O48" s="391">
        <f>'Budget production - DÉTAIL'!N349</f>
        <v>0</v>
      </c>
    </row>
    <row r="49" spans="2:15">
      <c r="B49" s="11">
        <v>25</v>
      </c>
      <c r="C49" s="900" t="s">
        <v>611</v>
      </c>
      <c r="D49" s="900"/>
      <c r="E49" s="900"/>
      <c r="F49" s="900"/>
      <c r="G49" s="7">
        <v>14</v>
      </c>
      <c r="H49" s="391">
        <f>'Budget production - DÉTAIL'!G361</f>
        <v>0</v>
      </c>
      <c r="I49" s="313"/>
      <c r="J49" s="313"/>
      <c r="K49" s="313"/>
      <c r="L49" s="313"/>
      <c r="M49" s="398">
        <f>'Budget production - DÉTAIL'!L361</f>
        <v>0</v>
      </c>
      <c r="N49" s="391">
        <f>'Budget production - DÉTAIL'!M361</f>
        <v>0</v>
      </c>
      <c r="O49" s="391">
        <f>'Budget production - DÉTAIL'!N361</f>
        <v>0</v>
      </c>
    </row>
    <row r="50" spans="2:15">
      <c r="B50" s="11">
        <v>26</v>
      </c>
      <c r="C50" s="900" t="s">
        <v>612</v>
      </c>
      <c r="D50" s="900"/>
      <c r="E50" s="900"/>
      <c r="F50" s="900"/>
      <c r="G50" s="7">
        <v>15</v>
      </c>
      <c r="H50" s="391">
        <f>'Budget production - DÉTAIL'!G372</f>
        <v>0</v>
      </c>
      <c r="I50" s="313"/>
      <c r="J50" s="313"/>
      <c r="K50" s="313"/>
      <c r="L50" s="313"/>
      <c r="M50" s="398">
        <f>'Budget production - DÉTAIL'!L372</f>
        <v>0</v>
      </c>
      <c r="N50" s="391">
        <f>'Budget production - DÉTAIL'!M372</f>
        <v>0</v>
      </c>
      <c r="O50" s="391">
        <f>'Budget production - DÉTAIL'!N372</f>
        <v>0</v>
      </c>
    </row>
    <row r="51" spans="2:15">
      <c r="B51" s="11">
        <v>27</v>
      </c>
      <c r="C51" s="900" t="s">
        <v>1197</v>
      </c>
      <c r="D51" s="900"/>
      <c r="E51" s="900"/>
      <c r="F51" s="900"/>
      <c r="G51" s="7">
        <v>15</v>
      </c>
      <c r="H51" s="391">
        <f>'Budget production - DÉTAIL'!G395</f>
        <v>0</v>
      </c>
      <c r="I51" s="313"/>
      <c r="J51" s="313"/>
      <c r="K51" s="313"/>
      <c r="L51" s="313"/>
      <c r="M51" s="398">
        <f>'Budget production - DÉTAIL'!L395</f>
        <v>0</v>
      </c>
      <c r="N51" s="391">
        <f>'Budget production - DÉTAIL'!M395</f>
        <v>0</v>
      </c>
      <c r="O51" s="391">
        <f>'Budget production - DÉTAIL'!N395</f>
        <v>0</v>
      </c>
    </row>
    <row r="52" spans="2:15">
      <c r="B52" s="11">
        <v>28</v>
      </c>
      <c r="C52" s="900" t="s">
        <v>613</v>
      </c>
      <c r="D52" s="900"/>
      <c r="E52" s="900"/>
      <c r="F52" s="900"/>
      <c r="G52" s="7">
        <v>16</v>
      </c>
      <c r="H52" s="391">
        <f>'Budget production - DÉTAIL'!G415</f>
        <v>0</v>
      </c>
      <c r="I52" s="313"/>
      <c r="J52" s="313"/>
      <c r="K52" s="313"/>
      <c r="L52" s="313"/>
      <c r="M52" s="398">
        <f>'Budget production - DÉTAIL'!L415</f>
        <v>0</v>
      </c>
      <c r="N52" s="391">
        <f>'Budget production - DÉTAIL'!M415</f>
        <v>0</v>
      </c>
      <c r="O52" s="391">
        <f>'Budget production - DÉTAIL'!N415</f>
        <v>0</v>
      </c>
    </row>
    <row r="53" spans="2:15">
      <c r="B53" s="11">
        <v>29</v>
      </c>
      <c r="C53" s="900" t="s">
        <v>614</v>
      </c>
      <c r="D53" s="900"/>
      <c r="E53" s="900"/>
      <c r="F53" s="900"/>
      <c r="G53" s="7">
        <v>17</v>
      </c>
      <c r="H53" s="391">
        <f>'Budget production - DÉTAIL'!G433</f>
        <v>0</v>
      </c>
      <c r="I53" s="313"/>
      <c r="J53" s="313"/>
      <c r="K53" s="313"/>
      <c r="L53" s="313"/>
      <c r="M53" s="398">
        <f>'Budget production - DÉTAIL'!L433</f>
        <v>0</v>
      </c>
      <c r="N53" s="391">
        <f>'Budget production - DÉTAIL'!M433</f>
        <v>0</v>
      </c>
      <c r="O53" s="391">
        <f>'Budget production - DÉTAIL'!N433</f>
        <v>0</v>
      </c>
    </row>
    <row r="54" spans="2:15">
      <c r="B54" s="11">
        <v>30</v>
      </c>
      <c r="C54" s="900" t="s">
        <v>1425</v>
      </c>
      <c r="D54" s="900"/>
      <c r="E54" s="900"/>
      <c r="F54" s="900"/>
      <c r="G54" s="7">
        <v>17</v>
      </c>
      <c r="H54" s="391">
        <f>'Budget production - DÉTAIL'!G445</f>
        <v>0</v>
      </c>
      <c r="I54" s="313"/>
      <c r="J54" s="313"/>
      <c r="K54" s="313"/>
      <c r="L54" s="313"/>
      <c r="M54" s="398">
        <f>'Budget production - DÉTAIL'!L445</f>
        <v>0</v>
      </c>
      <c r="N54" s="391">
        <f>'Budget production - DÉTAIL'!M445</f>
        <v>0</v>
      </c>
      <c r="O54" s="391">
        <f>'Budget production - DÉTAIL'!N445</f>
        <v>0</v>
      </c>
    </row>
    <row r="55" spans="2:15">
      <c r="B55" s="11">
        <v>31</v>
      </c>
      <c r="C55" s="900" t="s">
        <v>615</v>
      </c>
      <c r="D55" s="900"/>
      <c r="E55" s="900"/>
      <c r="F55" s="900"/>
      <c r="G55" s="7">
        <v>18</v>
      </c>
      <c r="H55" s="391">
        <f>'Budget production - DÉTAIL'!G465</f>
        <v>0</v>
      </c>
      <c r="I55" s="313"/>
      <c r="J55" s="313"/>
      <c r="K55" s="313"/>
      <c r="L55" s="313"/>
      <c r="M55" s="398">
        <f>'Budget production - DÉTAIL'!L465</f>
        <v>0</v>
      </c>
      <c r="N55" s="391">
        <f>'Budget production - DÉTAIL'!M465</f>
        <v>0</v>
      </c>
      <c r="O55" s="391">
        <f>'Budget production - DÉTAIL'!N465</f>
        <v>0</v>
      </c>
    </row>
    <row r="56" spans="2:15">
      <c r="B56" s="11">
        <v>32</v>
      </c>
      <c r="C56" s="900" t="s">
        <v>616</v>
      </c>
      <c r="D56" s="900"/>
      <c r="E56" s="900"/>
      <c r="F56" s="900"/>
      <c r="G56" s="7">
        <v>19</v>
      </c>
      <c r="H56" s="391">
        <f>'Budget production - DÉTAIL'!G487</f>
        <v>0</v>
      </c>
      <c r="I56" s="313"/>
      <c r="J56" s="313"/>
      <c r="K56" s="313"/>
      <c r="L56" s="313"/>
      <c r="M56" s="398">
        <f>'Budget production - DÉTAIL'!L487</f>
        <v>0</v>
      </c>
      <c r="N56" s="391">
        <f>'Budget production - DÉTAIL'!M487</f>
        <v>0</v>
      </c>
      <c r="O56" s="391">
        <f>'Budget production - DÉTAIL'!N487</f>
        <v>0</v>
      </c>
    </row>
    <row r="57" spans="2:15">
      <c r="B57" s="11">
        <v>33</v>
      </c>
      <c r="C57" s="900" t="s">
        <v>617</v>
      </c>
      <c r="D57" s="900"/>
      <c r="E57" s="900"/>
      <c r="F57" s="900"/>
      <c r="G57" s="7">
        <v>19</v>
      </c>
      <c r="H57" s="391">
        <f>'Budget production - DÉTAIL'!G499</f>
        <v>0</v>
      </c>
      <c r="I57" s="313"/>
      <c r="J57" s="313"/>
      <c r="K57" s="313"/>
      <c r="L57" s="313"/>
      <c r="M57" s="398">
        <f>'Budget production - DÉTAIL'!L499</f>
        <v>0</v>
      </c>
      <c r="N57" s="391">
        <f>'Budget production - DÉTAIL'!M499</f>
        <v>0</v>
      </c>
      <c r="O57" s="391">
        <f>'Budget production - DÉTAIL'!N499</f>
        <v>0</v>
      </c>
    </row>
    <row r="58" spans="2:15">
      <c r="B58" s="11">
        <v>34</v>
      </c>
      <c r="C58" s="900" t="s">
        <v>618</v>
      </c>
      <c r="D58" s="900"/>
      <c r="E58" s="900"/>
      <c r="F58" s="900"/>
      <c r="G58" s="7">
        <v>20</v>
      </c>
      <c r="H58" s="391">
        <f>'Budget production - DÉTAIL'!G518</f>
        <v>0</v>
      </c>
      <c r="I58" s="313"/>
      <c r="J58" s="313"/>
      <c r="K58" s="313"/>
      <c r="L58" s="313"/>
      <c r="M58" s="398">
        <f>'Budget production - DÉTAIL'!L518</f>
        <v>0</v>
      </c>
      <c r="N58" s="391">
        <f>'Budget production - DÉTAIL'!M518</f>
        <v>0</v>
      </c>
      <c r="O58" s="391">
        <f>'Budget production - DÉTAIL'!N518</f>
        <v>0</v>
      </c>
    </row>
    <row r="59" spans="2:15">
      <c r="B59" s="11">
        <v>35</v>
      </c>
      <c r="C59" s="900" t="s">
        <v>619</v>
      </c>
      <c r="D59" s="900"/>
      <c r="E59" s="900"/>
      <c r="F59" s="900"/>
      <c r="G59" s="7">
        <v>21</v>
      </c>
      <c r="H59" s="391">
        <f>'Budget production - DÉTAIL'!G528</f>
        <v>0</v>
      </c>
      <c r="I59" s="313"/>
      <c r="J59" s="313"/>
      <c r="K59" s="313"/>
      <c r="L59" s="313"/>
      <c r="M59" s="398">
        <f>'Budget production - DÉTAIL'!L528</f>
        <v>0</v>
      </c>
      <c r="N59" s="391">
        <f>'Budget production - DÉTAIL'!M528</f>
        <v>0</v>
      </c>
      <c r="O59" s="391">
        <f>'Budget production - DÉTAIL'!N528</f>
        <v>0</v>
      </c>
    </row>
    <row r="60" spans="2:15">
      <c r="B60" s="11">
        <v>36</v>
      </c>
      <c r="C60" s="900" t="s">
        <v>620</v>
      </c>
      <c r="D60" s="900"/>
      <c r="E60" s="900"/>
      <c r="F60" s="900"/>
      <c r="G60" s="7">
        <v>21</v>
      </c>
      <c r="H60" s="391">
        <f>'Budget production - DÉTAIL'!G538</f>
        <v>0</v>
      </c>
      <c r="I60" s="313"/>
      <c r="J60" s="313"/>
      <c r="K60" s="313"/>
      <c r="L60" s="313"/>
      <c r="M60" s="398">
        <f>'Budget production - DÉTAIL'!L538</f>
        <v>0</v>
      </c>
      <c r="N60" s="391">
        <f>'Budget production - DÉTAIL'!M538</f>
        <v>0</v>
      </c>
      <c r="O60" s="391">
        <f>'Budget production - DÉTAIL'!N538</f>
        <v>0</v>
      </c>
    </row>
    <row r="61" spans="2:15">
      <c r="B61" s="11">
        <v>37</v>
      </c>
      <c r="C61" s="900" t="s">
        <v>621</v>
      </c>
      <c r="D61" s="900"/>
      <c r="E61" s="900"/>
      <c r="F61" s="900"/>
      <c r="G61" s="7">
        <v>21</v>
      </c>
      <c r="H61" s="391">
        <f>'Budget production - DÉTAIL'!G547</f>
        <v>0</v>
      </c>
      <c r="I61" s="313"/>
      <c r="J61" s="313"/>
      <c r="K61" s="313"/>
      <c r="L61" s="313"/>
      <c r="M61" s="398">
        <f>'Budget production - DÉTAIL'!L547</f>
        <v>0</v>
      </c>
      <c r="N61" s="391">
        <f>'Budget production - DÉTAIL'!M547</f>
        <v>0</v>
      </c>
      <c r="O61" s="391">
        <f>'Budget production - DÉTAIL'!N547</f>
        <v>0</v>
      </c>
    </row>
    <row r="62" spans="2:15">
      <c r="B62" s="11">
        <v>38</v>
      </c>
      <c r="C62" s="917" t="s">
        <v>622</v>
      </c>
      <c r="D62" s="918"/>
      <c r="E62" s="918"/>
      <c r="F62" s="919"/>
      <c r="G62" s="7">
        <v>22</v>
      </c>
      <c r="H62" s="391">
        <f>'Budget production - DÉTAIL'!G561</f>
        <v>0</v>
      </c>
      <c r="I62" s="313"/>
      <c r="J62" s="313"/>
      <c r="K62" s="313"/>
      <c r="L62" s="313"/>
      <c r="M62" s="398">
        <f>'Budget production - DÉTAIL'!L561</f>
        <v>0</v>
      </c>
      <c r="N62" s="391">
        <f>'Budget production - DÉTAIL'!M561</f>
        <v>0</v>
      </c>
      <c r="O62" s="391">
        <f>'Budget production - DÉTAIL'!N561</f>
        <v>0</v>
      </c>
    </row>
    <row r="63" spans="2:15">
      <c r="B63" s="11">
        <v>39</v>
      </c>
      <c r="C63" s="917" t="s">
        <v>623</v>
      </c>
      <c r="D63" s="918"/>
      <c r="E63" s="918"/>
      <c r="F63" s="919"/>
      <c r="G63" s="7">
        <v>22</v>
      </c>
      <c r="H63" s="391">
        <f>'Budget production - DÉTAIL'!G570</f>
        <v>0</v>
      </c>
      <c r="I63" s="313"/>
      <c r="J63" s="313"/>
      <c r="K63" s="313"/>
      <c r="L63" s="313"/>
      <c r="M63" s="398">
        <f>'Budget production - DÉTAIL'!L570</f>
        <v>0</v>
      </c>
      <c r="N63" s="391">
        <f>'Budget production - DÉTAIL'!M570</f>
        <v>0</v>
      </c>
      <c r="O63" s="391">
        <f>'Budget production - DÉTAIL'!N570</f>
        <v>0</v>
      </c>
    </row>
    <row r="64" spans="2:15">
      <c r="B64" s="11">
        <v>40</v>
      </c>
      <c r="C64" s="917" t="s">
        <v>624</v>
      </c>
      <c r="D64" s="918"/>
      <c r="E64" s="918"/>
      <c r="F64" s="919"/>
      <c r="G64" s="7">
        <v>22</v>
      </c>
      <c r="H64" s="391">
        <f>'Budget production - DÉTAIL'!G581</f>
        <v>0</v>
      </c>
      <c r="I64" s="313"/>
      <c r="J64" s="313"/>
      <c r="K64" s="313"/>
      <c r="L64" s="313"/>
      <c r="M64" s="398">
        <f>'Budget production - DÉTAIL'!L581</f>
        <v>0</v>
      </c>
      <c r="N64" s="391">
        <f>'Budget production - DÉTAIL'!M581</f>
        <v>0</v>
      </c>
      <c r="O64" s="391">
        <f>'Budget production - DÉTAIL'!N581</f>
        <v>0</v>
      </c>
    </row>
    <row r="65" spans="2:15">
      <c r="B65" s="11">
        <v>41</v>
      </c>
      <c r="C65" s="900" t="s">
        <v>625</v>
      </c>
      <c r="D65" s="900"/>
      <c r="E65" s="900"/>
      <c r="F65" s="900"/>
      <c r="G65" s="7">
        <v>23</v>
      </c>
      <c r="H65" s="391">
        <f>'Budget production - DÉTAIL'!G591</f>
        <v>0</v>
      </c>
      <c r="I65" s="313"/>
      <c r="J65" s="313"/>
      <c r="K65" s="313"/>
      <c r="L65" s="313"/>
      <c r="M65" s="398">
        <f>'Budget production - DÉTAIL'!L591</f>
        <v>0</v>
      </c>
      <c r="N65" s="391">
        <f>'Budget production - DÉTAIL'!M591</f>
        <v>0</v>
      </c>
      <c r="O65" s="391">
        <f>'Budget production - DÉTAIL'!N591</f>
        <v>0</v>
      </c>
    </row>
    <row r="66" spans="2:15">
      <c r="B66" s="11">
        <v>42</v>
      </c>
      <c r="C66" s="900" t="s">
        <v>626</v>
      </c>
      <c r="D66" s="900"/>
      <c r="E66" s="900"/>
      <c r="F66" s="900"/>
      <c r="G66" s="7">
        <v>23</v>
      </c>
      <c r="H66" s="391">
        <f>'Budget production - DÉTAIL'!G603</f>
        <v>0</v>
      </c>
      <c r="I66" s="313"/>
      <c r="J66" s="313"/>
      <c r="K66" s="313"/>
      <c r="L66" s="313"/>
      <c r="M66" s="398">
        <f>'Budget production - DÉTAIL'!L603</f>
        <v>0</v>
      </c>
      <c r="N66" s="391">
        <f>'Budget production - DÉTAIL'!M603</f>
        <v>0</v>
      </c>
      <c r="O66" s="391">
        <f>'Budget production - DÉTAIL'!N603</f>
        <v>0</v>
      </c>
    </row>
    <row r="67" spans="2:15">
      <c r="B67" s="11">
        <v>43</v>
      </c>
      <c r="C67" s="900" t="s">
        <v>627</v>
      </c>
      <c r="D67" s="900"/>
      <c r="E67" s="900"/>
      <c r="F67" s="900"/>
      <c r="G67" s="7">
        <v>24</v>
      </c>
      <c r="H67" s="391">
        <f>'Budget production - DÉTAIL'!G622</f>
        <v>0</v>
      </c>
      <c r="I67" s="313"/>
      <c r="J67" s="313"/>
      <c r="K67" s="313"/>
      <c r="L67" s="313"/>
      <c r="M67" s="398">
        <f>'Budget production - DÉTAIL'!L622</f>
        <v>0</v>
      </c>
      <c r="N67" s="391">
        <f>'Budget production - DÉTAIL'!M622</f>
        <v>0</v>
      </c>
      <c r="O67" s="391">
        <f>'Budget production - DÉTAIL'!N622</f>
        <v>0</v>
      </c>
    </row>
    <row r="68" spans="2:15">
      <c r="B68" s="11">
        <v>44</v>
      </c>
      <c r="C68" s="900" t="s">
        <v>628</v>
      </c>
      <c r="D68" s="900"/>
      <c r="E68" s="900"/>
      <c r="F68" s="900"/>
      <c r="G68" s="7">
        <v>24</v>
      </c>
      <c r="H68" s="391">
        <f>'Budget production - DÉTAIL'!G637</f>
        <v>0</v>
      </c>
      <c r="I68" s="313"/>
      <c r="J68" s="313"/>
      <c r="K68" s="313"/>
      <c r="L68" s="313"/>
      <c r="M68" s="398">
        <f>'Budget production - DÉTAIL'!L637</f>
        <v>0</v>
      </c>
      <c r="N68" s="391">
        <f>'Budget production - DÉTAIL'!M637</f>
        <v>0</v>
      </c>
      <c r="O68" s="391">
        <f>'Budget production - DÉTAIL'!N637</f>
        <v>0</v>
      </c>
    </row>
    <row r="69" spans="2:15">
      <c r="B69" s="11">
        <v>45</v>
      </c>
      <c r="C69" s="900" t="s">
        <v>629</v>
      </c>
      <c r="D69" s="900"/>
      <c r="E69" s="900"/>
      <c r="F69" s="900"/>
      <c r="G69" s="7">
        <v>25</v>
      </c>
      <c r="H69" s="391">
        <f>'Budget production - DÉTAIL'!G651</f>
        <v>0</v>
      </c>
      <c r="I69" s="313"/>
      <c r="J69" s="313"/>
      <c r="K69" s="313"/>
      <c r="L69" s="313"/>
      <c r="M69" s="398">
        <f>'Budget production - DÉTAIL'!L651</f>
        <v>0</v>
      </c>
      <c r="N69" s="391">
        <f>'Budget production - DÉTAIL'!M651</f>
        <v>0</v>
      </c>
      <c r="O69" s="391">
        <f>'Budget production - DÉTAIL'!N651</f>
        <v>0</v>
      </c>
    </row>
    <row r="70" spans="2:15">
      <c r="B70" s="11">
        <v>46</v>
      </c>
      <c r="C70" s="900" t="s">
        <v>630</v>
      </c>
      <c r="D70" s="900"/>
      <c r="E70" s="900"/>
      <c r="F70" s="900"/>
      <c r="G70" s="7">
        <v>25</v>
      </c>
      <c r="H70" s="391">
        <f>'Budget production - DÉTAIL'!G662</f>
        <v>0</v>
      </c>
      <c r="I70" s="313"/>
      <c r="J70" s="313"/>
      <c r="K70" s="313"/>
      <c r="L70" s="313"/>
      <c r="M70" s="398">
        <f>'Budget production - DÉTAIL'!L662</f>
        <v>0</v>
      </c>
      <c r="N70" s="391">
        <f>'Budget production - DÉTAIL'!M662</f>
        <v>0</v>
      </c>
      <c r="O70" s="391">
        <f>'Budget production - DÉTAIL'!N662</f>
        <v>0</v>
      </c>
    </row>
    <row r="71" spans="2:15">
      <c r="B71" s="11">
        <v>47</v>
      </c>
      <c r="C71" s="900" t="s">
        <v>631</v>
      </c>
      <c r="D71" s="900"/>
      <c r="E71" s="900"/>
      <c r="F71" s="900"/>
      <c r="G71" s="7">
        <v>26</v>
      </c>
      <c r="H71" s="391">
        <f>'Budget production - DÉTAIL'!G674</f>
        <v>0</v>
      </c>
      <c r="I71" s="313"/>
      <c r="J71" s="313"/>
      <c r="K71" s="313"/>
      <c r="L71" s="313"/>
      <c r="M71" s="398">
        <f>'Budget production - DÉTAIL'!L674</f>
        <v>0</v>
      </c>
      <c r="N71" s="391">
        <f>'Budget production - DÉTAIL'!M674</f>
        <v>0</v>
      </c>
      <c r="O71" s="391">
        <f>'Budget production - DÉTAIL'!N674</f>
        <v>0</v>
      </c>
    </row>
    <row r="72" spans="2:15">
      <c r="B72" s="11">
        <v>48</v>
      </c>
      <c r="C72" s="900" t="s">
        <v>632</v>
      </c>
      <c r="D72" s="900"/>
      <c r="E72" s="900"/>
      <c r="F72" s="900"/>
      <c r="G72" s="7">
        <v>26</v>
      </c>
      <c r="H72" s="391">
        <f>'Budget production - DÉTAIL'!G684</f>
        <v>0</v>
      </c>
      <c r="I72" s="313"/>
      <c r="J72" s="313"/>
      <c r="K72" s="313"/>
      <c r="L72" s="313"/>
      <c r="M72" s="398">
        <f>'Budget production - DÉTAIL'!L684</f>
        <v>0</v>
      </c>
      <c r="N72" s="391">
        <f>'Budget production - DÉTAIL'!M684</f>
        <v>0</v>
      </c>
      <c r="O72" s="391">
        <f>'Budget production - DÉTAIL'!N684</f>
        <v>0</v>
      </c>
    </row>
    <row r="73" spans="2:15">
      <c r="B73" s="11">
        <v>49</v>
      </c>
      <c r="C73" s="900" t="s">
        <v>633</v>
      </c>
      <c r="D73" s="900"/>
      <c r="E73" s="900"/>
      <c r="F73" s="900"/>
      <c r="G73" s="7">
        <v>27</v>
      </c>
      <c r="H73" s="391">
        <f>'Budget production - DÉTAIL'!G702</f>
        <v>0</v>
      </c>
      <c r="I73" s="313"/>
      <c r="J73" s="313"/>
      <c r="K73" s="313"/>
      <c r="L73" s="313"/>
      <c r="M73" s="398">
        <f>'Budget production - DÉTAIL'!L702</f>
        <v>0</v>
      </c>
      <c r="N73" s="391">
        <f>'Budget production - DÉTAIL'!M702</f>
        <v>0</v>
      </c>
      <c r="O73" s="391">
        <f>'Budget production - DÉTAIL'!N702</f>
        <v>0</v>
      </c>
    </row>
    <row r="74" spans="2:15">
      <c r="B74" s="11">
        <v>50</v>
      </c>
      <c r="C74" s="900" t="s">
        <v>634</v>
      </c>
      <c r="D74" s="900"/>
      <c r="E74" s="900"/>
      <c r="F74" s="900"/>
      <c r="G74" s="7">
        <v>27</v>
      </c>
      <c r="H74" s="391">
        <f>'Budget production - DÉTAIL'!G717</f>
        <v>0</v>
      </c>
      <c r="I74" s="313"/>
      <c r="J74" s="313"/>
      <c r="K74" s="313"/>
      <c r="L74" s="313"/>
      <c r="M74" s="398">
        <f>'Budget production - DÉTAIL'!L717</f>
        <v>0</v>
      </c>
      <c r="N74" s="391">
        <f>'Budget production - DÉTAIL'!M717</f>
        <v>0</v>
      </c>
      <c r="O74" s="391">
        <f>'Budget production - DÉTAIL'!N717</f>
        <v>0</v>
      </c>
    </row>
    <row r="75" spans="2:15">
      <c r="B75" s="11">
        <v>51</v>
      </c>
      <c r="C75" s="900" t="s">
        <v>635</v>
      </c>
      <c r="D75" s="900"/>
      <c r="E75" s="900"/>
      <c r="F75" s="900"/>
      <c r="G75" s="7">
        <v>28</v>
      </c>
      <c r="H75" s="391">
        <f>'Budget production - DÉTAIL'!G741</f>
        <v>0</v>
      </c>
      <c r="I75" s="313"/>
      <c r="J75" s="313"/>
      <c r="K75" s="313"/>
      <c r="L75" s="313"/>
      <c r="M75" s="398">
        <f>'Budget production - DÉTAIL'!L741</f>
        <v>0</v>
      </c>
      <c r="N75" s="391">
        <f>'Budget production - DÉTAIL'!M741</f>
        <v>0</v>
      </c>
      <c r="O75" s="391">
        <f>'Budget production - DÉTAIL'!N741</f>
        <v>0</v>
      </c>
    </row>
    <row r="76" spans="2:15" ht="16" thickBot="1">
      <c r="B76" s="11"/>
      <c r="C76" s="378" t="s">
        <v>2751</v>
      </c>
      <c r="D76" s="364"/>
      <c r="E76" s="364"/>
      <c r="F76" s="365"/>
      <c r="G76" s="7"/>
      <c r="H76" s="25"/>
      <c r="I76" s="313"/>
      <c r="J76" s="313"/>
      <c r="K76" s="313"/>
      <c r="L76" s="313"/>
      <c r="M76" s="305"/>
      <c r="N76" s="25"/>
      <c r="O76" s="25"/>
    </row>
    <row r="77" spans="2:15" hidden="1">
      <c r="B77" s="11">
        <v>52</v>
      </c>
      <c r="C77" s="911" t="s">
        <v>1293</v>
      </c>
      <c r="D77" s="912"/>
      <c r="E77" s="912"/>
      <c r="F77" s="913"/>
      <c r="G77" s="7">
        <v>29</v>
      </c>
      <c r="H77" s="391">
        <f>'Budget production - DÉTAIL'!G752</f>
        <v>0</v>
      </c>
      <c r="I77" s="313"/>
      <c r="J77" s="313"/>
      <c r="K77" s="313"/>
      <c r="L77" s="313"/>
      <c r="M77" s="398">
        <f>'Budget production - DÉTAIL'!L752</f>
        <v>0</v>
      </c>
      <c r="N77" s="391">
        <f>'Budget production - DÉTAIL'!M752</f>
        <v>0</v>
      </c>
      <c r="O77" s="391">
        <f>'Budget production - DÉTAIL'!N752</f>
        <v>0</v>
      </c>
    </row>
    <row r="78" spans="2:15" hidden="1">
      <c r="B78" s="11">
        <v>53</v>
      </c>
      <c r="C78" s="911" t="s">
        <v>1292</v>
      </c>
      <c r="D78" s="912"/>
      <c r="E78" s="912"/>
      <c r="F78" s="913"/>
      <c r="G78" s="7">
        <v>29</v>
      </c>
      <c r="H78" s="391">
        <f>'Budget production - DÉTAIL'!G772</f>
        <v>0</v>
      </c>
      <c r="I78" s="313"/>
      <c r="J78" s="313"/>
      <c r="K78" s="313"/>
      <c r="L78" s="313"/>
      <c r="M78" s="398">
        <f>'Budget production - DÉTAIL'!L772</f>
        <v>0</v>
      </c>
      <c r="N78" s="391">
        <f>'Budget production - DÉTAIL'!M772</f>
        <v>0</v>
      </c>
      <c r="O78" s="391">
        <f>'Budget production - DÉTAIL'!N772</f>
        <v>0</v>
      </c>
    </row>
    <row r="79" spans="2:15" hidden="1">
      <c r="B79" s="11">
        <v>54</v>
      </c>
      <c r="C79" s="911" t="s">
        <v>1291</v>
      </c>
      <c r="D79" s="912"/>
      <c r="E79" s="912"/>
      <c r="F79" s="913"/>
      <c r="G79" s="7">
        <v>30</v>
      </c>
      <c r="H79" s="391">
        <f>'Budget production - DÉTAIL'!G794</f>
        <v>0</v>
      </c>
      <c r="I79" s="313"/>
      <c r="J79" s="313"/>
      <c r="K79" s="313"/>
      <c r="L79" s="313"/>
      <c r="M79" s="398">
        <f>'Budget production - DÉTAIL'!L794</f>
        <v>0</v>
      </c>
      <c r="N79" s="391">
        <f>'Budget production - DÉTAIL'!M794</f>
        <v>0</v>
      </c>
      <c r="O79" s="391">
        <f>'Budget production - DÉTAIL'!N794</f>
        <v>0</v>
      </c>
    </row>
    <row r="80" spans="2:15" hidden="1">
      <c r="B80" s="11">
        <v>55</v>
      </c>
      <c r="C80" s="911" t="s">
        <v>1289</v>
      </c>
      <c r="D80" s="912"/>
      <c r="E80" s="912"/>
      <c r="F80" s="913"/>
      <c r="G80" s="7">
        <v>31</v>
      </c>
      <c r="H80" s="391">
        <f>'Budget production - DÉTAIL'!G823</f>
        <v>0</v>
      </c>
      <c r="I80" s="313"/>
      <c r="J80" s="313"/>
      <c r="K80" s="313"/>
      <c r="L80" s="313"/>
      <c r="M80" s="398">
        <f>'Budget production - DÉTAIL'!L823</f>
        <v>0</v>
      </c>
      <c r="N80" s="391">
        <f>'Budget production - DÉTAIL'!M823</f>
        <v>0</v>
      </c>
      <c r="O80" s="391">
        <f>'Budget production - DÉTAIL'!N823</f>
        <v>0</v>
      </c>
    </row>
    <row r="81" spans="2:15" hidden="1">
      <c r="B81" s="11">
        <v>56</v>
      </c>
      <c r="C81" s="911" t="s">
        <v>1290</v>
      </c>
      <c r="D81" s="912"/>
      <c r="E81" s="912"/>
      <c r="F81" s="913"/>
      <c r="G81" s="7">
        <v>32</v>
      </c>
      <c r="H81" s="391">
        <f>'Budget production - DÉTAIL'!G859</f>
        <v>0</v>
      </c>
      <c r="I81" s="313"/>
      <c r="J81" s="313"/>
      <c r="K81" s="313"/>
      <c r="L81" s="313"/>
      <c r="M81" s="398">
        <f>'Budget production - DÉTAIL'!L859</f>
        <v>0</v>
      </c>
      <c r="N81" s="391">
        <f>'Budget production - DÉTAIL'!M859</f>
        <v>0</v>
      </c>
      <c r="O81" s="391">
        <f>'Budget production - DÉTAIL'!N859</f>
        <v>0</v>
      </c>
    </row>
    <row r="82" spans="2:15" hidden="1">
      <c r="B82" s="11">
        <v>57</v>
      </c>
      <c r="C82" s="911" t="s">
        <v>1288</v>
      </c>
      <c r="D82" s="912"/>
      <c r="E82" s="912"/>
      <c r="F82" s="913"/>
      <c r="G82" s="7">
        <v>33</v>
      </c>
      <c r="H82" s="391">
        <f>'Budget production - DÉTAIL'!G874</f>
        <v>0</v>
      </c>
      <c r="I82" s="313"/>
      <c r="J82" s="313"/>
      <c r="K82" s="313"/>
      <c r="L82" s="313"/>
      <c r="M82" s="398">
        <f>'Budget production - DÉTAIL'!L874</f>
        <v>0</v>
      </c>
      <c r="N82" s="391">
        <f>'Budget production - DÉTAIL'!M874</f>
        <v>0</v>
      </c>
      <c r="O82" s="391">
        <f>'Budget production - DÉTAIL'!N874</f>
        <v>0</v>
      </c>
    </row>
    <row r="83" spans="2:15" hidden="1">
      <c r="B83" s="11">
        <v>58</v>
      </c>
      <c r="C83" s="911" t="s">
        <v>1214</v>
      </c>
      <c r="D83" s="912"/>
      <c r="E83" s="912"/>
      <c r="F83" s="913"/>
      <c r="G83" s="7">
        <v>33</v>
      </c>
      <c r="H83" s="391">
        <f>'Budget production - DÉTAIL'!G889</f>
        <v>0</v>
      </c>
      <c r="I83" s="313"/>
      <c r="J83" s="313"/>
      <c r="K83" s="313"/>
      <c r="L83" s="313"/>
      <c r="M83" s="398">
        <f>'Budget production - DÉTAIL'!L889</f>
        <v>0</v>
      </c>
      <c r="N83" s="391">
        <f>'Budget production - DÉTAIL'!M889</f>
        <v>0</v>
      </c>
      <c r="O83" s="391">
        <f>'Budget production - DÉTAIL'!N889</f>
        <v>0</v>
      </c>
    </row>
    <row r="84" spans="2:15" ht="16" hidden="1" thickBot="1">
      <c r="B84" s="11">
        <v>59</v>
      </c>
      <c r="C84" s="911" t="s">
        <v>1215</v>
      </c>
      <c r="D84" s="912"/>
      <c r="E84" s="912"/>
      <c r="F84" s="913"/>
      <c r="G84" s="7">
        <v>34</v>
      </c>
      <c r="H84" s="391">
        <f>'Budget production - DÉTAIL'!G913</f>
        <v>0</v>
      </c>
      <c r="I84" s="313"/>
      <c r="J84" s="313"/>
      <c r="K84" s="313"/>
      <c r="L84" s="313"/>
      <c r="M84" s="398">
        <f>'Budget production - DÉTAIL'!L913</f>
        <v>0</v>
      </c>
      <c r="N84" s="391">
        <f>'Budget production - DÉTAIL'!M913</f>
        <v>0</v>
      </c>
      <c r="O84" s="391">
        <f>'Budget production - DÉTAIL'!N913</f>
        <v>0</v>
      </c>
    </row>
    <row r="85" spans="2:15" ht="16" thickBot="1">
      <c r="B85" s="10"/>
      <c r="C85" s="927" t="s">
        <v>639</v>
      </c>
      <c r="D85" s="927"/>
      <c r="E85" s="927"/>
      <c r="F85" s="927"/>
      <c r="G85" s="12"/>
      <c r="H85" s="400">
        <f>SUM(H34:H84)</f>
        <v>0</v>
      </c>
      <c r="I85" s="311"/>
      <c r="J85" s="311"/>
      <c r="K85" s="311"/>
      <c r="L85" s="311"/>
      <c r="M85" s="401">
        <f t="shared" ref="M85:N85" si="1">SUM(M34:M84)</f>
        <v>0</v>
      </c>
      <c r="N85" s="400">
        <f t="shared" si="1"/>
        <v>0</v>
      </c>
      <c r="O85" s="402">
        <f>SUM(O34:O84)</f>
        <v>0</v>
      </c>
    </row>
    <row r="86" spans="2:15">
      <c r="B86" s="14"/>
      <c r="C86" s="928" t="s">
        <v>638</v>
      </c>
      <c r="D86" s="929"/>
      <c r="E86" s="929"/>
      <c r="F86" s="930"/>
      <c r="G86" s="14"/>
      <c r="H86" s="27"/>
      <c r="I86" s="314"/>
      <c r="J86" s="314"/>
      <c r="K86" s="314"/>
      <c r="L86" s="314"/>
      <c r="M86" s="307"/>
      <c r="N86" s="27"/>
      <c r="O86" s="27"/>
    </row>
    <row r="87" spans="2:15">
      <c r="B87" s="11">
        <v>60</v>
      </c>
      <c r="C87" s="900" t="s">
        <v>640</v>
      </c>
      <c r="D87" s="900"/>
      <c r="E87" s="900"/>
      <c r="F87" s="900"/>
      <c r="G87" s="7">
        <v>35</v>
      </c>
      <c r="H87" s="393">
        <f>'Budget production - DÉTAIL'!G937</f>
        <v>0</v>
      </c>
      <c r="I87" s="312"/>
      <c r="J87" s="312"/>
      <c r="K87" s="312"/>
      <c r="L87" s="312"/>
      <c r="M87" s="396">
        <f>'Budget production - DÉTAIL'!L937</f>
        <v>0</v>
      </c>
      <c r="N87" s="393">
        <f>'Budget production - DÉTAIL'!M937</f>
        <v>0</v>
      </c>
      <c r="O87" s="393">
        <f>'Budget production - DÉTAIL'!N937</f>
        <v>0</v>
      </c>
    </row>
    <row r="88" spans="2:15">
      <c r="B88" s="11">
        <v>61</v>
      </c>
      <c r="C88" s="900" t="s">
        <v>641</v>
      </c>
      <c r="D88" s="900"/>
      <c r="E88" s="900"/>
      <c r="F88" s="900"/>
      <c r="G88" s="18">
        <v>36</v>
      </c>
      <c r="H88" s="393">
        <f>'Budget production - DÉTAIL'!G948</f>
        <v>0</v>
      </c>
      <c r="I88" s="312"/>
      <c r="J88" s="312"/>
      <c r="K88" s="312"/>
      <c r="L88" s="312"/>
      <c r="M88" s="396">
        <f>'Budget production - DÉTAIL'!L948</f>
        <v>0</v>
      </c>
      <c r="N88" s="393">
        <f>'Budget production - DÉTAIL'!M948</f>
        <v>0</v>
      </c>
      <c r="O88" s="393">
        <f>'Budget production - DÉTAIL'!N948</f>
        <v>0</v>
      </c>
    </row>
    <row r="89" spans="2:15">
      <c r="B89" s="11">
        <v>62</v>
      </c>
      <c r="C89" s="900" t="s">
        <v>1562</v>
      </c>
      <c r="D89" s="900"/>
      <c r="E89" s="900"/>
      <c r="F89" s="900"/>
      <c r="G89" s="18">
        <v>37</v>
      </c>
      <c r="H89" s="393">
        <f>'Budget production - DÉTAIL'!G983</f>
        <v>0</v>
      </c>
      <c r="I89" s="312"/>
      <c r="J89" s="312"/>
      <c r="K89" s="312"/>
      <c r="L89" s="312"/>
      <c r="M89" s="396">
        <f>'Budget production - DÉTAIL'!L983</f>
        <v>0</v>
      </c>
      <c r="N89" s="393">
        <f>'Budget production - DÉTAIL'!M983</f>
        <v>0</v>
      </c>
      <c r="O89" s="393">
        <f>'Budget production - DÉTAIL'!N983</f>
        <v>0</v>
      </c>
    </row>
    <row r="90" spans="2:15">
      <c r="B90" s="11">
        <v>63</v>
      </c>
      <c r="C90" s="900" t="s">
        <v>1563</v>
      </c>
      <c r="D90" s="900"/>
      <c r="E90" s="900"/>
      <c r="F90" s="900"/>
      <c r="G90" s="18">
        <v>38</v>
      </c>
      <c r="H90" s="393">
        <f>'Budget production - DÉTAIL'!G1014</f>
        <v>0</v>
      </c>
      <c r="I90" s="312"/>
      <c r="J90" s="312"/>
      <c r="K90" s="312"/>
      <c r="L90" s="312"/>
      <c r="M90" s="396">
        <f>'Budget production - DÉTAIL'!L1014</f>
        <v>0</v>
      </c>
      <c r="N90" s="393">
        <f>'Budget production - DÉTAIL'!M1014</f>
        <v>0</v>
      </c>
      <c r="O90" s="393">
        <f>'Budget production - DÉTAIL'!N1014</f>
        <v>0</v>
      </c>
    </row>
    <row r="91" spans="2:15">
      <c r="B91" s="11">
        <v>64</v>
      </c>
      <c r="C91" s="900" t="s">
        <v>1564</v>
      </c>
      <c r="D91" s="900"/>
      <c r="E91" s="900"/>
      <c r="F91" s="900"/>
      <c r="G91" s="18">
        <v>39</v>
      </c>
      <c r="H91" s="393">
        <f>'Budget production - DÉTAIL'!G1036</f>
        <v>0</v>
      </c>
      <c r="I91" s="312"/>
      <c r="J91" s="312"/>
      <c r="K91" s="312"/>
      <c r="L91" s="312"/>
      <c r="M91" s="396">
        <f>'Budget production - DÉTAIL'!L1036</f>
        <v>0</v>
      </c>
      <c r="N91" s="393">
        <f>'Budget production - DÉTAIL'!M1036</f>
        <v>0</v>
      </c>
      <c r="O91" s="393">
        <f>'Budget production - DÉTAIL'!N1036</f>
        <v>0</v>
      </c>
    </row>
    <row r="92" spans="2:15">
      <c r="B92" s="11">
        <v>65</v>
      </c>
      <c r="C92" s="900" t="s">
        <v>1565</v>
      </c>
      <c r="D92" s="900"/>
      <c r="E92" s="900"/>
      <c r="F92" s="900"/>
      <c r="G92" s="18">
        <v>40</v>
      </c>
      <c r="H92" s="393">
        <f>'Budget production - DÉTAIL'!G1072</f>
        <v>0</v>
      </c>
      <c r="I92" s="312"/>
      <c r="J92" s="312"/>
      <c r="K92" s="312"/>
      <c r="L92" s="312"/>
      <c r="M92" s="396">
        <f>'Budget production - DÉTAIL'!L1072</f>
        <v>0</v>
      </c>
      <c r="N92" s="393">
        <f>'Budget production - DÉTAIL'!M1072</f>
        <v>0</v>
      </c>
      <c r="O92" s="393">
        <f>'Budget production - DÉTAIL'!N1072</f>
        <v>0</v>
      </c>
    </row>
    <row r="93" spans="2:15">
      <c r="B93" s="11">
        <v>66</v>
      </c>
      <c r="C93" s="900" t="s">
        <v>642</v>
      </c>
      <c r="D93" s="900"/>
      <c r="E93" s="900"/>
      <c r="F93" s="900"/>
      <c r="G93" s="18">
        <v>41</v>
      </c>
      <c r="H93" s="393">
        <f>'Budget production - DÉTAIL'!G1098</f>
        <v>0</v>
      </c>
      <c r="I93" s="312"/>
      <c r="J93" s="312"/>
      <c r="K93" s="312"/>
      <c r="L93" s="312"/>
      <c r="M93" s="396">
        <f>'Budget production - DÉTAIL'!L1098</f>
        <v>0</v>
      </c>
      <c r="N93" s="393">
        <f>'Budget production - DÉTAIL'!M1098</f>
        <v>0</v>
      </c>
      <c r="O93" s="393">
        <f>'Budget production - DÉTAIL'!N1098</f>
        <v>0</v>
      </c>
    </row>
    <row r="94" spans="2:15">
      <c r="B94" s="11">
        <v>67</v>
      </c>
      <c r="C94" s="900" t="s">
        <v>643</v>
      </c>
      <c r="D94" s="900"/>
      <c r="E94" s="900"/>
      <c r="F94" s="900"/>
      <c r="G94" s="18">
        <v>42</v>
      </c>
      <c r="H94" s="393">
        <f>'Budget production - DÉTAIL'!G1124</f>
        <v>0</v>
      </c>
      <c r="I94" s="312"/>
      <c r="J94" s="312"/>
      <c r="K94" s="312"/>
      <c r="L94" s="312"/>
      <c r="M94" s="396">
        <f>'Budget production - DÉTAIL'!L1124</f>
        <v>0</v>
      </c>
      <c r="N94" s="393">
        <f>'Budget production - DÉTAIL'!M1124</f>
        <v>0</v>
      </c>
      <c r="O94" s="393">
        <f>'Budget production - DÉTAIL'!N1124</f>
        <v>0</v>
      </c>
    </row>
    <row r="95" spans="2:15">
      <c r="B95" s="11">
        <v>68</v>
      </c>
      <c r="C95" s="900" t="s">
        <v>644</v>
      </c>
      <c r="D95" s="900"/>
      <c r="E95" s="900"/>
      <c r="F95" s="900"/>
      <c r="G95" s="18">
        <v>42</v>
      </c>
      <c r="H95" s="393">
        <f>'Budget production - DÉTAIL'!G1144</f>
        <v>0</v>
      </c>
      <c r="I95" s="312"/>
      <c r="J95" s="312"/>
      <c r="K95" s="312"/>
      <c r="L95" s="312"/>
      <c r="M95" s="396">
        <f>'Budget production - DÉTAIL'!L1144</f>
        <v>0</v>
      </c>
      <c r="N95" s="393">
        <f>'Budget production - DÉTAIL'!M1144</f>
        <v>0</v>
      </c>
      <c r="O95" s="393">
        <f>'Budget production - DÉTAIL'!N1144</f>
        <v>0</v>
      </c>
    </row>
    <row r="96" spans="2:15" ht="16" thickBot="1">
      <c r="B96" s="11">
        <v>69</v>
      </c>
      <c r="C96" s="900" t="s">
        <v>645</v>
      </c>
      <c r="D96" s="900"/>
      <c r="E96" s="900"/>
      <c r="F96" s="900"/>
      <c r="G96" s="18">
        <v>43</v>
      </c>
      <c r="H96" s="394">
        <f>'Budget production - DÉTAIL'!G1170</f>
        <v>0</v>
      </c>
      <c r="I96" s="312"/>
      <c r="J96" s="312"/>
      <c r="K96" s="312"/>
      <c r="L96" s="312"/>
      <c r="M96" s="397">
        <f>'Budget production - DÉTAIL'!L1170</f>
        <v>0</v>
      </c>
      <c r="N96" s="394">
        <f>'Budget production - DÉTAIL'!M1170</f>
        <v>0</v>
      </c>
      <c r="O96" s="394">
        <f>'Budget production - DÉTAIL'!N1170</f>
        <v>0</v>
      </c>
    </row>
    <row r="97" spans="1:15" ht="16" thickBot="1">
      <c r="B97" s="15"/>
      <c r="C97" s="936" t="s">
        <v>646</v>
      </c>
      <c r="D97" s="936"/>
      <c r="E97" s="936"/>
      <c r="F97" s="936"/>
      <c r="G97" s="19"/>
      <c r="H97" s="400">
        <f>SUM(H87:H96)</f>
        <v>0</v>
      </c>
      <c r="I97" s="311"/>
      <c r="J97" s="311"/>
      <c r="K97" s="311"/>
      <c r="L97" s="311"/>
      <c r="M97" s="401">
        <f t="shared" ref="M97:N97" si="2">SUM(M87:M96)</f>
        <v>0</v>
      </c>
      <c r="N97" s="400">
        <f t="shared" si="2"/>
        <v>0</v>
      </c>
      <c r="O97" s="402">
        <f>SUM(O87:O96)</f>
        <v>0</v>
      </c>
    </row>
    <row r="98" spans="1:15" ht="29.25" customHeight="1" thickBot="1">
      <c r="B98" s="20"/>
      <c r="C98" s="932" t="s">
        <v>647</v>
      </c>
      <c r="D98" s="932"/>
      <c r="E98" s="932"/>
      <c r="F98" s="932"/>
      <c r="G98" s="21"/>
      <c r="H98" s="404">
        <f>H85+H97</f>
        <v>0</v>
      </c>
      <c r="I98" s="315"/>
      <c r="J98" s="315"/>
      <c r="K98" s="315"/>
      <c r="L98" s="315"/>
      <c r="M98" s="403">
        <f t="shared" ref="M98:N98" si="3">M85+M97</f>
        <v>0</v>
      </c>
      <c r="N98" s="404">
        <f t="shared" si="3"/>
        <v>0</v>
      </c>
      <c r="O98" s="405">
        <f>O85+O97</f>
        <v>0</v>
      </c>
    </row>
    <row r="99" spans="1:15">
      <c r="B99" s="14"/>
      <c r="C99" s="214" t="s">
        <v>2817</v>
      </c>
      <c r="D99" s="318"/>
      <c r="E99" s="318"/>
      <c r="F99" s="215"/>
      <c r="G99" s="14"/>
      <c r="H99" s="27"/>
      <c r="I99" s="314"/>
      <c r="J99" s="314"/>
      <c r="K99" s="314"/>
      <c r="L99" s="314"/>
      <c r="M99" s="307"/>
      <c r="N99" s="27"/>
      <c r="O99" s="27"/>
    </row>
    <row r="100" spans="1:15">
      <c r="B100" s="11">
        <v>70</v>
      </c>
      <c r="C100" s="900" t="s">
        <v>1643</v>
      </c>
      <c r="D100" s="900"/>
      <c r="E100" s="900"/>
      <c r="F100" s="900"/>
      <c r="G100" s="18">
        <v>44</v>
      </c>
      <c r="H100" s="393">
        <f>'Budget production - DÉTAIL'!G1189</f>
        <v>0</v>
      </c>
      <c r="I100" s="312"/>
      <c r="J100" s="312"/>
      <c r="K100" s="312"/>
      <c r="L100" s="312"/>
      <c r="M100" s="396">
        <f>'Budget production - DÉTAIL'!L1189</f>
        <v>0</v>
      </c>
      <c r="N100" s="393">
        <f>'Budget production - DÉTAIL'!M1189</f>
        <v>0</v>
      </c>
      <c r="O100" s="393">
        <f>'Budget production - DÉTAIL'!N1189</f>
        <v>0</v>
      </c>
    </row>
    <row r="101" spans="1:15">
      <c r="B101" s="11">
        <v>71</v>
      </c>
      <c r="C101" s="900" t="s">
        <v>648</v>
      </c>
      <c r="D101" s="900"/>
      <c r="E101" s="900"/>
      <c r="F101" s="900"/>
      <c r="G101" s="18">
        <v>45</v>
      </c>
      <c r="H101" s="393">
        <f>'Budget production - DÉTAIL'!G1205</f>
        <v>0</v>
      </c>
      <c r="I101" s="312"/>
      <c r="J101" s="312"/>
      <c r="K101" s="312"/>
      <c r="L101" s="312"/>
      <c r="M101" s="396">
        <f>'Budget production - DÉTAIL'!L1205</f>
        <v>0</v>
      </c>
      <c r="N101" s="393">
        <f>'Budget production - DÉTAIL'!M1205</f>
        <v>0</v>
      </c>
      <c r="O101" s="393">
        <f>'Budget production - DÉTAIL'!N1205</f>
        <v>0</v>
      </c>
    </row>
    <row r="102" spans="1:15" ht="16" thickBot="1">
      <c r="B102" s="11">
        <v>72</v>
      </c>
      <c r="C102" s="900" t="s">
        <v>649</v>
      </c>
      <c r="D102" s="900"/>
      <c r="E102" s="900"/>
      <c r="F102" s="900"/>
      <c r="G102" s="18">
        <v>45</v>
      </c>
      <c r="H102" s="394">
        <f>'Budget production - DÉTAIL'!G1215</f>
        <v>0</v>
      </c>
      <c r="I102" s="312"/>
      <c r="J102" s="312"/>
      <c r="K102" s="312"/>
      <c r="L102" s="312"/>
      <c r="M102" s="397">
        <f>'Budget production - DÉTAIL'!L1215</f>
        <v>0</v>
      </c>
      <c r="N102" s="394">
        <f>'Budget production - DÉTAIL'!M1215</f>
        <v>0</v>
      </c>
      <c r="O102" s="394">
        <f>'Budget production - DÉTAIL'!N1215</f>
        <v>0</v>
      </c>
    </row>
    <row r="103" spans="1:15" ht="16" thickBot="1">
      <c r="B103" s="16"/>
      <c r="C103" s="931" t="s">
        <v>2818</v>
      </c>
      <c r="D103" s="931"/>
      <c r="E103" s="931"/>
      <c r="F103" s="931"/>
      <c r="G103" s="319"/>
      <c r="H103" s="400">
        <f>SUM(H100:H102)</f>
        <v>0</v>
      </c>
      <c r="I103" s="311"/>
      <c r="J103" s="311"/>
      <c r="K103" s="311"/>
      <c r="L103" s="311"/>
      <c r="M103" s="401">
        <f t="shared" ref="M103:N103" si="4">SUM(M100:M102)</f>
        <v>0</v>
      </c>
      <c r="N103" s="400">
        <f t="shared" si="4"/>
        <v>0</v>
      </c>
      <c r="O103" s="402">
        <f>SUM(O100:O102)</f>
        <v>0</v>
      </c>
    </row>
    <row r="104" spans="1:15" ht="16" thickBot="1">
      <c r="B104" s="22"/>
      <c r="C104" s="933" t="s">
        <v>650</v>
      </c>
      <c r="D104" s="934"/>
      <c r="E104" s="934"/>
      <c r="F104" s="935"/>
      <c r="G104" s="23"/>
      <c r="H104" s="404">
        <f>H32+H85+H97+H103</f>
        <v>0</v>
      </c>
      <c r="I104" s="315"/>
      <c r="J104" s="315"/>
      <c r="K104" s="315"/>
      <c r="L104" s="315"/>
      <c r="M104" s="403">
        <f t="shared" ref="M104:N104" si="5">M32+M85+M97+M103</f>
        <v>0</v>
      </c>
      <c r="N104" s="404">
        <f t="shared" si="5"/>
        <v>0</v>
      </c>
      <c r="O104" s="405">
        <f>O32+O85+O97+O103</f>
        <v>0</v>
      </c>
    </row>
    <row r="105" spans="1:15">
      <c r="B105" s="11">
        <v>80</v>
      </c>
      <c r="C105" s="900" t="s">
        <v>651</v>
      </c>
      <c r="D105" s="900"/>
      <c r="E105" s="900"/>
      <c r="F105" s="900"/>
      <c r="G105" s="18">
        <v>45</v>
      </c>
      <c r="H105" s="393">
        <f>'Budget production - DÉTAIL'!G1220</f>
        <v>0</v>
      </c>
      <c r="I105" s="312"/>
      <c r="J105" s="312"/>
      <c r="K105" s="312"/>
      <c r="L105" s="312"/>
      <c r="M105" s="396">
        <f>'Budget production - DÉTAIL'!L1220</f>
        <v>0</v>
      </c>
      <c r="N105" s="393">
        <f>'Budget production - DÉTAIL'!M1220</f>
        <v>0</v>
      </c>
      <c r="O105" s="393">
        <f>'Budget production - DÉTAIL'!N1220</f>
        <v>0</v>
      </c>
    </row>
    <row r="106" spans="1:15">
      <c r="B106" s="11">
        <v>81</v>
      </c>
      <c r="C106" s="900" t="s">
        <v>652</v>
      </c>
      <c r="D106" s="900"/>
      <c r="E106" s="900"/>
      <c r="F106" s="900"/>
      <c r="G106" s="18">
        <v>45</v>
      </c>
      <c r="H106" s="393">
        <f>'Budget production - DÉTAIL'!G1225</f>
        <v>0</v>
      </c>
      <c r="I106" s="312"/>
      <c r="J106" s="312"/>
      <c r="K106" s="312"/>
      <c r="L106" s="312"/>
      <c r="M106" s="396">
        <f>'Budget production - DÉTAIL'!L1225</f>
        <v>0</v>
      </c>
      <c r="N106" s="393">
        <f>'Budget production - DÉTAIL'!M1225</f>
        <v>0</v>
      </c>
      <c r="O106" s="393">
        <f>'Budget production - DÉTAIL'!N1225</f>
        <v>0</v>
      </c>
    </row>
    <row r="107" spans="1:15">
      <c r="B107" s="914"/>
      <c r="C107" s="915"/>
      <c r="D107" s="915"/>
      <c r="E107" s="915"/>
      <c r="F107" s="915"/>
      <c r="G107" s="915"/>
      <c r="H107" s="916"/>
      <c r="M107" s="316"/>
      <c r="N107" s="317"/>
      <c r="O107" s="322"/>
    </row>
    <row r="108" spans="1:15" customFormat="1" ht="32" customHeight="1">
      <c r="A108" s="671"/>
      <c r="B108" s="880">
        <v>85</v>
      </c>
      <c r="C108" s="938" t="s">
        <v>2949</v>
      </c>
      <c r="D108" s="938"/>
      <c r="E108" s="938"/>
      <c r="F108" s="938"/>
      <c r="G108" s="283">
        <v>45</v>
      </c>
      <c r="H108" s="395">
        <f>'Budget production - DÉTAIL'!G1230</f>
        <v>0</v>
      </c>
      <c r="I108" s="312"/>
      <c r="J108" s="312"/>
      <c r="K108" s="312"/>
      <c r="L108" s="312"/>
      <c r="M108" s="308" t="str">
        <f>'Budget production - DÉTAIL'!L1230</f>
        <v/>
      </c>
      <c r="N108" s="284" t="str">
        <f>'Budget production - DÉTAIL'!M1230</f>
        <v/>
      </c>
      <c r="O108" s="284" t="str">
        <f>'Budget production - DÉTAIL'!N1230</f>
        <v/>
      </c>
    </row>
    <row r="109" spans="1:15" ht="19.5" customHeight="1">
      <c r="B109" s="17"/>
      <c r="C109" s="937" t="s">
        <v>561</v>
      </c>
      <c r="D109" s="937"/>
      <c r="E109" s="937"/>
      <c r="F109" s="937"/>
      <c r="G109" s="285"/>
      <c r="H109" s="574">
        <f>SUM(H104:H108)</f>
        <v>0</v>
      </c>
      <c r="I109" s="315"/>
      <c r="J109" s="315"/>
      <c r="K109" s="315"/>
      <c r="L109" s="315"/>
      <c r="M109" s="575">
        <f t="shared" ref="M109:O109" si="6">SUM(M104:M108)</f>
        <v>0</v>
      </c>
      <c r="N109" s="575">
        <f t="shared" si="6"/>
        <v>0</v>
      </c>
      <c r="O109" s="575">
        <f t="shared" si="6"/>
        <v>0</v>
      </c>
    </row>
    <row r="110" spans="1:15">
      <c r="B110" s="5"/>
    </row>
    <row r="111" spans="1:15">
      <c r="B111" s="24" t="s">
        <v>653</v>
      </c>
    </row>
    <row r="112" spans="1:15">
      <c r="B112" s="925"/>
      <c r="C112" s="926"/>
      <c r="D112" s="926"/>
      <c r="E112" s="926"/>
      <c r="F112" s="926"/>
      <c r="G112" s="926"/>
      <c r="H112" s="926"/>
    </row>
    <row r="113" spans="2:17">
      <c r="B113" s="925"/>
      <c r="C113" s="926"/>
      <c r="D113" s="926"/>
      <c r="E113" s="926"/>
      <c r="F113" s="926"/>
      <c r="G113" s="926"/>
      <c r="H113" s="926"/>
    </row>
    <row r="114" spans="2:17">
      <c r="B114" s="148"/>
      <c r="C114" s="149"/>
      <c r="D114" s="150"/>
      <c r="E114" s="151"/>
      <c r="F114" s="151"/>
      <c r="G114" s="151"/>
      <c r="H114" s="151"/>
    </row>
    <row r="115" spans="2:17">
      <c r="B115" s="148"/>
      <c r="C115" s="149"/>
      <c r="D115" s="150"/>
      <c r="E115" s="151"/>
      <c r="F115" s="151"/>
      <c r="G115" s="151"/>
      <c r="H115" s="151"/>
    </row>
    <row r="116" spans="2:17">
      <c r="B116" s="148"/>
      <c r="C116" s="149"/>
      <c r="D116" s="150"/>
      <c r="E116" s="151"/>
      <c r="F116" s="151"/>
      <c r="G116" s="151"/>
      <c r="H116" s="151"/>
    </row>
    <row r="118" spans="2:17" ht="59" customHeight="1">
      <c r="B118" s="905" t="s">
        <v>2827</v>
      </c>
      <c r="C118" s="906"/>
      <c r="D118" s="906"/>
      <c r="E118" s="906"/>
      <c r="F118" s="906"/>
      <c r="G118" s="906"/>
      <c r="H118" s="906"/>
      <c r="I118" s="906"/>
      <c r="J118" s="906"/>
      <c r="K118" s="906"/>
      <c r="L118" s="906"/>
      <c r="M118" s="906"/>
      <c r="N118" s="906"/>
      <c r="O118" s="906"/>
      <c r="P118" s="906"/>
      <c r="Q118" s="906"/>
    </row>
    <row r="119" spans="2:17" ht="16">
      <c r="B119" s="694" t="s">
        <v>2828</v>
      </c>
      <c r="C119" s="671"/>
      <c r="D119" s="695"/>
      <c r="E119" s="696"/>
      <c r="F119" s="696"/>
      <c r="G119" s="696"/>
      <c r="H119" s="696"/>
      <c r="I119" s="696"/>
      <c r="J119" s="697"/>
      <c r="K119" s="671"/>
      <c r="L119" s="671"/>
      <c r="M119" s="698"/>
      <c r="N119" s="698"/>
      <c r="O119" s="671"/>
      <c r="P119" s="671"/>
      <c r="Q119" s="671"/>
    </row>
  </sheetData>
  <customSheetViews>
    <customSheetView guid="{40963AEF-132B-45AC-BECA-787233ED8A0E}" showGridLines="0" showRuler="0">
      <selection activeCell="D67" sqref="D67"/>
      <rowBreaks count="1" manualBreakCount="1">
        <brk id="52" max="16383" man="1"/>
      </rowBreaks>
      <pageMargins left="0" right="0" top="1.04" bottom="0.78740157480314965" header="0.51181102362204722" footer="0.51181102362204722"/>
      <printOptions horizontalCentered="1"/>
      <pageSetup orientation="portrait" horizontalDpi="4294967292" r:id="rId1"/>
      <headerFooter alignWithMargins="0">
        <oddHeader xml:space="preserve">&amp;C&amp;"Geneva,Bold"PRODUCTION BUDGET
FILM/VIDEOTAPE&amp;"Geneva,Regular"
</oddHeader>
        <oddFooter>Page &amp;P</oddFooter>
      </headerFooter>
    </customSheetView>
  </customSheetViews>
  <mergeCells count="103">
    <mergeCell ref="B113:H113"/>
    <mergeCell ref="C86:F86"/>
    <mergeCell ref="C87:F87"/>
    <mergeCell ref="C105:F105"/>
    <mergeCell ref="C103:F103"/>
    <mergeCell ref="C101:F101"/>
    <mergeCell ref="C98:F98"/>
    <mergeCell ref="C96:F96"/>
    <mergeCell ref="C88:F88"/>
    <mergeCell ref="C106:F106"/>
    <mergeCell ref="C104:F104"/>
    <mergeCell ref="C102:F102"/>
    <mergeCell ref="C100:F100"/>
    <mergeCell ref="C97:F97"/>
    <mergeCell ref="C95:F95"/>
    <mergeCell ref="C109:F109"/>
    <mergeCell ref="C94:F94"/>
    <mergeCell ref="C92:F92"/>
    <mergeCell ref="C108:F108"/>
    <mergeCell ref="C89:F89"/>
    <mergeCell ref="C90:F90"/>
    <mergeCell ref="C80:F80"/>
    <mergeCell ref="C83:F83"/>
    <mergeCell ref="C78:F78"/>
    <mergeCell ref="C81:F81"/>
    <mergeCell ref="C82:F82"/>
    <mergeCell ref="C75:F75"/>
    <mergeCell ref="C65:F65"/>
    <mergeCell ref="M7:O24"/>
    <mergeCell ref="B112:H112"/>
    <mergeCell ref="C50:F50"/>
    <mergeCell ref="C85:F85"/>
    <mergeCell ref="C59:F59"/>
    <mergeCell ref="C44:F44"/>
    <mergeCell ref="C56:F56"/>
    <mergeCell ref="C84:F84"/>
    <mergeCell ref="C91:F91"/>
    <mergeCell ref="C70:F70"/>
    <mergeCell ref="C72:F72"/>
    <mergeCell ref="C74:F74"/>
    <mergeCell ref="C36:F36"/>
    <mergeCell ref="C46:F46"/>
    <mergeCell ref="C55:F55"/>
    <mergeCell ref="C53:F53"/>
    <mergeCell ref="C51:F51"/>
    <mergeCell ref="C42:F42"/>
    <mergeCell ref="C40:F40"/>
    <mergeCell ref="C38:F38"/>
    <mergeCell ref="C57:F57"/>
    <mergeCell ref="C58:F58"/>
    <mergeCell ref="C60:F60"/>
    <mergeCell ref="C62:F62"/>
    <mergeCell ref="C61:F61"/>
    <mergeCell ref="C67:F67"/>
    <mergeCell ref="C52:F52"/>
    <mergeCell ref="C79:F79"/>
    <mergeCell ref="C31:F31"/>
    <mergeCell ref="C93:F93"/>
    <mergeCell ref="B107:H107"/>
    <mergeCell ref="C77:F77"/>
    <mergeCell ref="C29:F29"/>
    <mergeCell ref="C27:F27"/>
    <mergeCell ref="C30:F30"/>
    <mergeCell ref="C28:F28"/>
    <mergeCell ref="C45:F45"/>
    <mergeCell ref="C73:F73"/>
    <mergeCell ref="C71:F71"/>
    <mergeCell ref="C69:F69"/>
    <mergeCell ref="C66:F66"/>
    <mergeCell ref="C68:F68"/>
    <mergeCell ref="C64:F64"/>
    <mergeCell ref="C63:F63"/>
    <mergeCell ref="C32:F32"/>
    <mergeCell ref="C43:F43"/>
    <mergeCell ref="C41:F41"/>
    <mergeCell ref="C39:F39"/>
    <mergeCell ref="C37:F37"/>
    <mergeCell ref="C35:F35"/>
    <mergeCell ref="C33:F33"/>
    <mergeCell ref="C34:F34"/>
    <mergeCell ref="E21:F22"/>
    <mergeCell ref="B118:Q118"/>
    <mergeCell ref="C25:F25"/>
    <mergeCell ref="C26:F26"/>
    <mergeCell ref="D8:F8"/>
    <mergeCell ref="D1:E1"/>
    <mergeCell ref="D4:H4"/>
    <mergeCell ref="D5:H5"/>
    <mergeCell ref="D6:H6"/>
    <mergeCell ref="D7:H7"/>
    <mergeCell ref="D10:F10"/>
    <mergeCell ref="D11:F11"/>
    <mergeCell ref="D12:F12"/>
    <mergeCell ref="D13:F13"/>
    <mergeCell ref="D14:F14"/>
    <mergeCell ref="D15:F15"/>
    <mergeCell ref="D16:F16"/>
    <mergeCell ref="D18:F18"/>
    <mergeCell ref="D19:F19"/>
    <mergeCell ref="C49:F49"/>
    <mergeCell ref="C47:F47"/>
    <mergeCell ref="C54:F54"/>
    <mergeCell ref="C48:F48"/>
  </mergeCells>
  <phoneticPr fontId="0" type="noConversion"/>
  <printOptions horizontalCentered="1"/>
  <pageMargins left="0.39370078740157499" right="0.39370078740157499" top="0.74803149606299202" bottom="0.74803149606299202" header="0.31496062992126" footer="0.31496062992126"/>
  <pageSetup scale="56" orientation="landscape" r:id="rId2"/>
  <headerFooter alignWithMargins="0">
    <oddHeader xml:space="preserve">&amp;C&amp;K000000&amp;A
</oddHeader>
    <oddFooter>Page &amp;P de &amp;N</oddFooter>
  </headerFooter>
  <rowBreaks count="1" manualBreakCount="1">
    <brk id="59" min="1" max="14"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N1351"/>
  <sheetViews>
    <sheetView showGridLines="0" zoomScaleNormal="100" zoomScaleSheetLayoutView="100" workbookViewId="0">
      <selection activeCell="G8" sqref="G8"/>
    </sheetView>
  </sheetViews>
  <sheetFormatPr baseColWidth="10" defaultColWidth="11.33203125" defaultRowHeight="13"/>
  <cols>
    <col min="1" max="1" width="7.6640625" style="74" customWidth="1"/>
    <col min="2" max="2" width="34" style="74" customWidth="1"/>
    <col min="3" max="3" width="8.1640625" style="74" customWidth="1"/>
    <col min="4" max="4" width="8.1640625" style="107" customWidth="1"/>
    <col min="5" max="5" width="8.1640625" style="42" customWidth="1"/>
    <col min="6" max="6" width="10.83203125" style="42" customWidth="1"/>
    <col min="7" max="7" width="13.1640625" style="213" customWidth="1"/>
    <col min="8" max="8" width="9.83203125" style="297" bestFit="1" customWidth="1"/>
    <col min="9" max="9" width="10.5" style="297" customWidth="1"/>
    <col min="10" max="10" width="11.33203125" style="297" customWidth="1"/>
    <col min="11" max="11" width="1.1640625" style="31" customWidth="1"/>
    <col min="12" max="12" width="9.83203125" style="820" bestFit="1" customWidth="1"/>
    <col min="13" max="13" width="11" style="820" customWidth="1"/>
    <col min="14" max="14" width="11.33203125" style="820" customWidth="1"/>
    <col min="15" max="16384" width="11.33203125" style="31"/>
  </cols>
  <sheetData>
    <row r="1" spans="1:14" ht="28" customHeight="1">
      <c r="A1" s="28" t="s">
        <v>568</v>
      </c>
      <c r="B1" s="406" t="str">
        <f>IF('Budget production - SOMMAIRE'!D4="","",'Budget production - SOMMAIRE'!D4)</f>
        <v/>
      </c>
      <c r="C1" s="29"/>
      <c r="D1" s="29"/>
      <c r="E1" s="30" t="s">
        <v>662</v>
      </c>
      <c r="F1" s="976" t="str">
        <f>IF('Budget production - SOMMAIRE'!H1="aaaa-mm-jj","",'Budget production - SOMMAIRE'!H1)</f>
        <v/>
      </c>
      <c r="G1" s="976"/>
    </row>
    <row r="2" spans="1:14">
      <c r="A2" s="32" t="s">
        <v>661</v>
      </c>
      <c r="B2" s="406" t="str">
        <f>IF('Budget production - SOMMAIRE'!D5="","",'Budget production - SOMMAIRE'!D5)</f>
        <v/>
      </c>
      <c r="C2" s="33"/>
      <c r="D2" s="33"/>
      <c r="E2" s="34" t="s">
        <v>574</v>
      </c>
      <c r="F2" s="977" t="str">
        <f>IF('Budget production - SOMMAIRE'!H9="","",'Budget production - SOMMAIRE'!H9)</f>
        <v/>
      </c>
      <c r="G2" s="977"/>
    </row>
    <row r="3" spans="1:14">
      <c r="A3" s="32" t="s">
        <v>1195</v>
      </c>
      <c r="B3" s="406" t="str">
        <f>IF('Budget production - SOMMAIRE'!D6="","",'Budget production - SOMMAIRE'!D6)</f>
        <v/>
      </c>
      <c r="C3" s="33"/>
      <c r="D3" s="33"/>
      <c r="E3" s="34" t="s">
        <v>578</v>
      </c>
      <c r="F3" s="977" t="str">
        <f>IF('Budget production - SOMMAIRE'!H10="","",'Budget production - SOMMAIRE'!H10)</f>
        <v/>
      </c>
      <c r="G3" s="977"/>
    </row>
    <row r="4" spans="1:14">
      <c r="A4" s="32"/>
      <c r="B4" s="35"/>
      <c r="C4" s="33"/>
      <c r="D4" s="33"/>
      <c r="E4" s="34" t="s">
        <v>582</v>
      </c>
      <c r="F4" s="977" t="str">
        <f>IF('Budget production - SOMMAIRE'!H11="","",'Budget production - SOMMAIRE'!H11)</f>
        <v/>
      </c>
      <c r="G4" s="977"/>
    </row>
    <row r="5" spans="1:14">
      <c r="A5" s="32"/>
      <c r="B5" s="35"/>
      <c r="C5" s="33"/>
      <c r="D5" s="33"/>
      <c r="E5" s="34"/>
      <c r="F5" s="33"/>
      <c r="G5" s="33"/>
      <c r="H5" s="416" t="s">
        <v>1645</v>
      </c>
      <c r="I5" s="416" t="s">
        <v>1645</v>
      </c>
      <c r="J5" s="416" t="s">
        <v>1645</v>
      </c>
      <c r="L5" s="821"/>
      <c r="M5" s="821"/>
      <c r="N5" s="821"/>
    </row>
    <row r="6" spans="1:14">
      <c r="A6" s="36">
        <v>1</v>
      </c>
      <c r="B6" s="188" t="s">
        <v>663</v>
      </c>
      <c r="C6" s="37"/>
      <c r="D6" s="38"/>
      <c r="E6" s="38"/>
      <c r="F6" s="38"/>
      <c r="G6" s="423"/>
      <c r="H6" s="416" t="s">
        <v>1646</v>
      </c>
      <c r="I6" s="416" t="s">
        <v>1646</v>
      </c>
      <c r="J6" s="416" t="s">
        <v>1646</v>
      </c>
      <c r="L6" s="821"/>
      <c r="M6" s="821"/>
      <c r="N6" s="821"/>
    </row>
    <row r="7" spans="1:14" ht="42">
      <c r="A7" s="298" t="s">
        <v>592</v>
      </c>
      <c r="B7" s="299" t="s">
        <v>562</v>
      </c>
      <c r="C7" s="300"/>
      <c r="D7" s="301"/>
      <c r="E7" s="301"/>
      <c r="F7" s="302"/>
      <c r="G7" s="424" t="s">
        <v>560</v>
      </c>
      <c r="H7" s="733" t="s">
        <v>2837</v>
      </c>
      <c r="I7" s="418" t="s">
        <v>2793</v>
      </c>
      <c r="J7" s="418" t="s">
        <v>1647</v>
      </c>
      <c r="L7" s="822" t="s">
        <v>2837</v>
      </c>
      <c r="M7" s="823" t="s">
        <v>2793</v>
      </c>
      <c r="N7" s="823" t="s">
        <v>1647</v>
      </c>
    </row>
    <row r="8" spans="1:14" ht="28">
      <c r="A8" s="39" t="s">
        <v>0</v>
      </c>
      <c r="B8" s="40" t="s">
        <v>664</v>
      </c>
      <c r="C8" s="41"/>
      <c r="D8" s="42"/>
      <c r="E8" s="43"/>
      <c r="F8" s="44"/>
      <c r="G8" s="62">
        <v>0</v>
      </c>
      <c r="H8" s="346" t="s">
        <v>1646</v>
      </c>
      <c r="I8" s="346" t="s">
        <v>1646</v>
      </c>
      <c r="J8" s="346" t="s">
        <v>1646</v>
      </c>
      <c r="L8" s="819" t="str">
        <f>IF(OR(H8="Oui",H8="Yes"),G8,"")</f>
        <v/>
      </c>
      <c r="M8" s="819" t="str">
        <f>IF(OR(I8="Oui",I8="Yes"),G8,"")</f>
        <v/>
      </c>
      <c r="N8" s="819" t="str">
        <f>IF(OR(J8="Oui",J8="Yes"),G8,"")</f>
        <v/>
      </c>
    </row>
    <row r="9" spans="1:14" ht="28">
      <c r="A9" s="46" t="s">
        <v>1</v>
      </c>
      <c r="B9" s="40" t="s">
        <v>787</v>
      </c>
      <c r="C9" s="47"/>
      <c r="D9" s="48"/>
      <c r="E9" s="49"/>
      <c r="F9" s="50"/>
      <c r="G9" s="62">
        <v>0</v>
      </c>
      <c r="H9" s="346" t="s">
        <v>1646</v>
      </c>
      <c r="I9" s="346" t="s">
        <v>1646</v>
      </c>
      <c r="J9" s="346" t="s">
        <v>1646</v>
      </c>
      <c r="L9" s="819" t="str">
        <f>IF(OR(H9="Oui",H9="Yes"),G9,"")</f>
        <v/>
      </c>
      <c r="M9" s="819" t="str">
        <f>IF(OR(I9="Oui",I9="Yes"),G9,"")</f>
        <v/>
      </c>
      <c r="N9" s="819" t="str">
        <f>IF(OR(J9="Oui",J9="Yes"),G9,"")</f>
        <v/>
      </c>
    </row>
    <row r="10" spans="1:14" s="56" customFormat="1" ht="19" customHeight="1">
      <c r="A10" s="51">
        <v>1</v>
      </c>
      <c r="B10" s="189" t="s">
        <v>665</v>
      </c>
      <c r="C10" s="52"/>
      <c r="D10" s="53"/>
      <c r="E10" s="54"/>
      <c r="F10" s="55"/>
      <c r="G10" s="407">
        <f>SUM(G8:G9)</f>
        <v>0</v>
      </c>
      <c r="H10" s="297"/>
      <c r="I10" s="297"/>
      <c r="J10" s="297"/>
      <c r="L10" s="824">
        <f>SUM(L8:L9)</f>
        <v>0</v>
      </c>
      <c r="M10" s="824">
        <f t="shared" ref="M10" si="0">SUM(M8:M9)</f>
        <v>0</v>
      </c>
      <c r="N10" s="824">
        <f t="shared" ref="N10" si="1">SUM(N8:N9)</f>
        <v>0</v>
      </c>
    </row>
    <row r="11" spans="1:14">
      <c r="A11" s="57"/>
      <c r="B11" s="58"/>
      <c r="C11" s="58"/>
      <c r="D11" s="48"/>
      <c r="E11" s="48"/>
      <c r="F11" s="48"/>
      <c r="G11" s="425"/>
    </row>
    <row r="12" spans="1:14">
      <c r="A12" s="36">
        <v>2</v>
      </c>
      <c r="B12" s="188" t="s">
        <v>666</v>
      </c>
      <c r="C12" s="37"/>
      <c r="D12" s="38"/>
      <c r="E12" s="38"/>
      <c r="F12" s="38"/>
      <c r="G12" s="426"/>
    </row>
    <row r="13" spans="1:14" ht="42">
      <c r="A13" s="298" t="s">
        <v>592</v>
      </c>
      <c r="B13" s="299" t="s">
        <v>562</v>
      </c>
      <c r="C13" s="300" t="s">
        <v>668</v>
      </c>
      <c r="D13" s="301" t="s">
        <v>669</v>
      </c>
      <c r="E13" s="301" t="s">
        <v>670</v>
      </c>
      <c r="F13" s="302" t="s">
        <v>671</v>
      </c>
      <c r="G13" s="424" t="s">
        <v>560</v>
      </c>
      <c r="H13" s="417" t="s">
        <v>2837</v>
      </c>
      <c r="I13" s="418" t="s">
        <v>2793</v>
      </c>
      <c r="J13" s="418" t="s">
        <v>1647</v>
      </c>
      <c r="L13" s="822" t="s">
        <v>2837</v>
      </c>
      <c r="M13" s="823" t="s">
        <v>2793</v>
      </c>
      <c r="N13" s="823" t="s">
        <v>1647</v>
      </c>
    </row>
    <row r="14" spans="1:14" ht="28">
      <c r="A14" s="46" t="s">
        <v>16</v>
      </c>
      <c r="B14" s="59" t="s">
        <v>667</v>
      </c>
      <c r="C14" s="60">
        <v>1</v>
      </c>
      <c r="D14" s="60">
        <v>1</v>
      </c>
      <c r="E14" s="61" t="s">
        <v>563</v>
      </c>
      <c r="F14" s="62">
        <v>0</v>
      </c>
      <c r="G14" s="412">
        <f t="shared" ref="G14:G25" si="2">C14*D14*F14</f>
        <v>0</v>
      </c>
      <c r="H14" s="346" t="s">
        <v>1646</v>
      </c>
      <c r="I14" s="346" t="s">
        <v>1646</v>
      </c>
      <c r="J14" s="346" t="s">
        <v>1646</v>
      </c>
      <c r="L14" s="819" t="str">
        <f>IF(OR(H14="Oui",H14="Yes"),G14,"")</f>
        <v/>
      </c>
      <c r="M14" s="819" t="str">
        <f>IF(OR(I14="Oui",I14="Yes"),G14,"")</f>
        <v/>
      </c>
      <c r="N14" s="819" t="str">
        <f>IF(OR(J14="Oui",J14="Yes"),G14,"")</f>
        <v/>
      </c>
    </row>
    <row r="15" spans="1:14" ht="28">
      <c r="A15" s="46" t="s">
        <v>18</v>
      </c>
      <c r="B15" s="59" t="s">
        <v>17</v>
      </c>
      <c r="C15" s="60">
        <v>1</v>
      </c>
      <c r="D15" s="60">
        <v>1</v>
      </c>
      <c r="E15" s="61" t="s">
        <v>563</v>
      </c>
      <c r="F15" s="62">
        <v>0</v>
      </c>
      <c r="G15" s="412">
        <f t="shared" si="2"/>
        <v>0</v>
      </c>
      <c r="H15" s="346" t="s">
        <v>1646</v>
      </c>
      <c r="I15" s="346" t="s">
        <v>1646</v>
      </c>
      <c r="J15" s="346" t="s">
        <v>1646</v>
      </c>
      <c r="L15" s="819" t="str">
        <f t="shared" ref="L15:L27" si="3">IF(OR(H15="Oui",H15="Yes"),G15,"")</f>
        <v/>
      </c>
      <c r="M15" s="819" t="str">
        <f t="shared" ref="M15:M27" si="4">IF(OR(I15="Oui",I15="Yes"),G15,"")</f>
        <v/>
      </c>
      <c r="N15" s="819" t="str">
        <f t="shared" ref="N15:N27" si="5">IF(OR(J15="Oui",J15="Yes"),G15,"")</f>
        <v/>
      </c>
    </row>
    <row r="16" spans="1:14" ht="28">
      <c r="A16" s="39" t="s">
        <v>19</v>
      </c>
      <c r="B16" s="40" t="s">
        <v>672</v>
      </c>
      <c r="C16" s="60">
        <v>1</v>
      </c>
      <c r="D16" s="60">
        <v>1</v>
      </c>
      <c r="E16" s="61" t="s">
        <v>563</v>
      </c>
      <c r="F16" s="62">
        <v>0</v>
      </c>
      <c r="G16" s="412">
        <f t="shared" si="2"/>
        <v>0</v>
      </c>
      <c r="H16" s="346" t="s">
        <v>1646</v>
      </c>
      <c r="I16" s="346" t="s">
        <v>1646</v>
      </c>
      <c r="J16" s="346" t="s">
        <v>1646</v>
      </c>
      <c r="L16" s="819" t="str">
        <f t="shared" si="3"/>
        <v/>
      </c>
      <c r="M16" s="819" t="str">
        <f t="shared" si="4"/>
        <v/>
      </c>
      <c r="N16" s="819" t="str">
        <f t="shared" si="5"/>
        <v/>
      </c>
    </row>
    <row r="17" spans="1:14" ht="28">
      <c r="A17" s="63" t="s">
        <v>7</v>
      </c>
      <c r="B17" s="64" t="s">
        <v>2788</v>
      </c>
      <c r="C17" s="60">
        <v>1</v>
      </c>
      <c r="D17" s="60">
        <v>1</v>
      </c>
      <c r="E17" s="61" t="s">
        <v>563</v>
      </c>
      <c r="F17" s="62">
        <v>0</v>
      </c>
      <c r="G17" s="412">
        <f t="shared" si="2"/>
        <v>0</v>
      </c>
      <c r="H17" s="346" t="s">
        <v>1646</v>
      </c>
      <c r="I17" s="346" t="s">
        <v>1646</v>
      </c>
      <c r="J17" s="346" t="s">
        <v>1646</v>
      </c>
      <c r="L17" s="819" t="str">
        <f t="shared" si="3"/>
        <v/>
      </c>
      <c r="M17" s="819" t="str">
        <f t="shared" si="4"/>
        <v/>
      </c>
      <c r="N17" s="819" t="str">
        <f t="shared" si="5"/>
        <v/>
      </c>
    </row>
    <row r="18" spans="1:14" ht="23.75" customHeight="1">
      <c r="A18" s="235" t="s">
        <v>1217</v>
      </c>
      <c r="B18" s="134" t="s">
        <v>1216</v>
      </c>
      <c r="C18" s="60">
        <v>1</v>
      </c>
      <c r="D18" s="60">
        <v>1</v>
      </c>
      <c r="E18" s="61" t="s">
        <v>563</v>
      </c>
      <c r="F18" s="62">
        <v>0</v>
      </c>
      <c r="G18" s="412">
        <f t="shared" si="2"/>
        <v>0</v>
      </c>
      <c r="H18" s="346" t="s">
        <v>1646</v>
      </c>
      <c r="I18" s="346" t="s">
        <v>1646</v>
      </c>
      <c r="J18" s="346" t="s">
        <v>1646</v>
      </c>
      <c r="L18" s="819" t="str">
        <f t="shared" si="3"/>
        <v/>
      </c>
      <c r="M18" s="819" t="str">
        <f t="shared" si="4"/>
        <v/>
      </c>
      <c r="N18" s="819" t="str">
        <f t="shared" si="5"/>
        <v/>
      </c>
    </row>
    <row r="19" spans="1:14" ht="28">
      <c r="A19" s="63" t="s">
        <v>2</v>
      </c>
      <c r="B19" s="64" t="s">
        <v>673</v>
      </c>
      <c r="C19" s="60">
        <v>1</v>
      </c>
      <c r="D19" s="60">
        <v>1</v>
      </c>
      <c r="E19" s="61" t="s">
        <v>563</v>
      </c>
      <c r="F19" s="62">
        <v>0</v>
      </c>
      <c r="G19" s="412">
        <f t="shared" si="2"/>
        <v>0</v>
      </c>
      <c r="H19" s="346" t="s">
        <v>1646</v>
      </c>
      <c r="I19" s="346" t="s">
        <v>1646</v>
      </c>
      <c r="J19" s="346" t="s">
        <v>1646</v>
      </c>
      <c r="L19" s="819" t="str">
        <f t="shared" si="3"/>
        <v/>
      </c>
      <c r="M19" s="819" t="str">
        <f t="shared" si="4"/>
        <v/>
      </c>
      <c r="N19" s="819" t="str">
        <f t="shared" si="5"/>
        <v/>
      </c>
    </row>
    <row r="20" spans="1:14" ht="28">
      <c r="A20" s="39" t="s">
        <v>3</v>
      </c>
      <c r="B20" s="40" t="s">
        <v>674</v>
      </c>
      <c r="C20" s="60">
        <v>1</v>
      </c>
      <c r="D20" s="60">
        <v>1</v>
      </c>
      <c r="E20" s="61" t="s">
        <v>563</v>
      </c>
      <c r="F20" s="62">
        <v>0</v>
      </c>
      <c r="G20" s="412">
        <f t="shared" si="2"/>
        <v>0</v>
      </c>
      <c r="H20" s="346" t="s">
        <v>1646</v>
      </c>
      <c r="I20" s="346" t="s">
        <v>1646</v>
      </c>
      <c r="J20" s="346" t="s">
        <v>1646</v>
      </c>
      <c r="L20" s="819" t="str">
        <f t="shared" si="3"/>
        <v/>
      </c>
      <c r="M20" s="819" t="str">
        <f t="shared" si="4"/>
        <v/>
      </c>
      <c r="N20" s="819" t="str">
        <f t="shared" si="5"/>
        <v/>
      </c>
    </row>
    <row r="21" spans="1:14" ht="23.75" customHeight="1">
      <c r="A21" s="87" t="s">
        <v>1218</v>
      </c>
      <c r="B21" s="121" t="s">
        <v>1224</v>
      </c>
      <c r="C21" s="60">
        <v>1</v>
      </c>
      <c r="D21" s="60">
        <v>1</v>
      </c>
      <c r="E21" s="61" t="s">
        <v>563</v>
      </c>
      <c r="F21" s="62">
        <v>0</v>
      </c>
      <c r="G21" s="412">
        <f t="shared" si="2"/>
        <v>0</v>
      </c>
      <c r="H21" s="346" t="s">
        <v>1646</v>
      </c>
      <c r="I21" s="346" t="s">
        <v>1646</v>
      </c>
      <c r="J21" s="346" t="s">
        <v>1646</v>
      </c>
      <c r="L21" s="819" t="str">
        <f t="shared" si="3"/>
        <v/>
      </c>
      <c r="M21" s="819" t="str">
        <f t="shared" si="4"/>
        <v/>
      </c>
      <c r="N21" s="819" t="str">
        <f t="shared" si="5"/>
        <v/>
      </c>
    </row>
    <row r="22" spans="1:14" ht="28">
      <c r="A22" s="39" t="s">
        <v>4</v>
      </c>
      <c r="B22" s="40" t="s">
        <v>675</v>
      </c>
      <c r="C22" s="60">
        <v>1</v>
      </c>
      <c r="D22" s="60">
        <v>1</v>
      </c>
      <c r="E22" s="61" t="s">
        <v>563</v>
      </c>
      <c r="F22" s="62">
        <v>0</v>
      </c>
      <c r="G22" s="412">
        <f t="shared" si="2"/>
        <v>0</v>
      </c>
      <c r="H22" s="346" t="s">
        <v>1646</v>
      </c>
      <c r="I22" s="346" t="s">
        <v>1646</v>
      </c>
      <c r="J22" s="346" t="s">
        <v>1646</v>
      </c>
      <c r="L22" s="819" t="str">
        <f t="shared" si="3"/>
        <v/>
      </c>
      <c r="M22" s="819" t="str">
        <f t="shared" si="4"/>
        <v/>
      </c>
      <c r="N22" s="819" t="str">
        <f t="shared" si="5"/>
        <v/>
      </c>
    </row>
    <row r="23" spans="1:14" ht="28">
      <c r="A23" s="39" t="s">
        <v>5</v>
      </c>
      <c r="B23" s="40" t="s">
        <v>676</v>
      </c>
      <c r="C23" s="60">
        <v>1</v>
      </c>
      <c r="D23" s="60">
        <v>1</v>
      </c>
      <c r="E23" s="61" t="s">
        <v>563</v>
      </c>
      <c r="F23" s="62">
        <v>0</v>
      </c>
      <c r="G23" s="412">
        <f t="shared" si="2"/>
        <v>0</v>
      </c>
      <c r="H23" s="346" t="s">
        <v>1646</v>
      </c>
      <c r="I23" s="346" t="s">
        <v>1646</v>
      </c>
      <c r="J23" s="346" t="s">
        <v>1646</v>
      </c>
      <c r="L23" s="819" t="str">
        <f t="shared" si="3"/>
        <v/>
      </c>
      <c r="M23" s="819" t="str">
        <f t="shared" si="4"/>
        <v/>
      </c>
      <c r="N23" s="819" t="str">
        <f t="shared" si="5"/>
        <v/>
      </c>
    </row>
    <row r="24" spans="1:14" ht="28">
      <c r="A24" s="46" t="s">
        <v>6</v>
      </c>
      <c r="B24" s="59" t="s">
        <v>677</v>
      </c>
      <c r="C24" s="60">
        <v>1</v>
      </c>
      <c r="D24" s="60">
        <v>1</v>
      </c>
      <c r="E24" s="61" t="s">
        <v>563</v>
      </c>
      <c r="F24" s="62">
        <v>0</v>
      </c>
      <c r="G24" s="412">
        <f t="shared" si="2"/>
        <v>0</v>
      </c>
      <c r="H24" s="346" t="s">
        <v>1646</v>
      </c>
      <c r="I24" s="346" t="s">
        <v>1646</v>
      </c>
      <c r="J24" s="346" t="s">
        <v>1646</v>
      </c>
      <c r="L24" s="819" t="str">
        <f t="shared" si="3"/>
        <v/>
      </c>
      <c r="M24" s="819" t="str">
        <f t="shared" si="4"/>
        <v/>
      </c>
      <c r="N24" s="819" t="str">
        <f t="shared" si="5"/>
        <v/>
      </c>
    </row>
    <row r="25" spans="1:14" ht="28">
      <c r="A25" s="46" t="s">
        <v>9</v>
      </c>
      <c r="B25" s="59" t="s">
        <v>678</v>
      </c>
      <c r="C25" s="60">
        <v>1</v>
      </c>
      <c r="D25" s="60">
        <v>1</v>
      </c>
      <c r="E25" s="61" t="s">
        <v>563</v>
      </c>
      <c r="F25" s="62">
        <v>0</v>
      </c>
      <c r="G25" s="412">
        <f t="shared" si="2"/>
        <v>0</v>
      </c>
      <c r="H25" s="346" t="s">
        <v>1646</v>
      </c>
      <c r="I25" s="346" t="s">
        <v>1646</v>
      </c>
      <c r="J25" s="346" t="s">
        <v>1646</v>
      </c>
      <c r="L25" s="819" t="str">
        <f t="shared" si="3"/>
        <v/>
      </c>
      <c r="M25" s="819" t="str">
        <f t="shared" si="4"/>
        <v/>
      </c>
      <c r="N25" s="819" t="str">
        <f t="shared" si="5"/>
        <v/>
      </c>
    </row>
    <row r="26" spans="1:14" ht="28">
      <c r="A26" s="39" t="s">
        <v>8</v>
      </c>
      <c r="B26" s="40" t="s">
        <v>1198</v>
      </c>
      <c r="C26" s="65"/>
      <c r="D26" s="66">
        <v>0</v>
      </c>
      <c r="E26" s="67" t="s">
        <v>565</v>
      </c>
      <c r="F26" s="573">
        <f>G14+G15+G16+G17+G22</f>
        <v>0</v>
      </c>
      <c r="G26" s="412">
        <f>D26*F26</f>
        <v>0</v>
      </c>
      <c r="H26" s="346" t="s">
        <v>1646</v>
      </c>
      <c r="I26" s="346" t="s">
        <v>1646</v>
      </c>
      <c r="J26" s="346" t="s">
        <v>1646</v>
      </c>
      <c r="L26" s="819" t="str">
        <f t="shared" si="3"/>
        <v/>
      </c>
      <c r="M26" s="819" t="str">
        <f t="shared" si="4"/>
        <v/>
      </c>
      <c r="N26" s="819" t="str">
        <f t="shared" si="5"/>
        <v/>
      </c>
    </row>
    <row r="27" spans="1:14" ht="28">
      <c r="A27" s="68" t="s">
        <v>10</v>
      </c>
      <c r="B27" s="59" t="s">
        <v>787</v>
      </c>
      <c r="C27" s="60">
        <v>1</v>
      </c>
      <c r="D27" s="60">
        <v>1</v>
      </c>
      <c r="E27" s="61" t="s">
        <v>563</v>
      </c>
      <c r="F27" s="62">
        <v>0</v>
      </c>
      <c r="G27" s="412">
        <f>C27*D27*F27</f>
        <v>0</v>
      </c>
      <c r="H27" s="346" t="s">
        <v>1646</v>
      </c>
      <c r="I27" s="346" t="s">
        <v>1646</v>
      </c>
      <c r="J27" s="346" t="s">
        <v>1646</v>
      </c>
      <c r="L27" s="819" t="str">
        <f t="shared" si="3"/>
        <v/>
      </c>
      <c r="M27" s="819" t="str">
        <f t="shared" si="4"/>
        <v/>
      </c>
      <c r="N27" s="819" t="str">
        <f t="shared" si="5"/>
        <v/>
      </c>
    </row>
    <row r="28" spans="1:14" s="56" customFormat="1" ht="19" customHeight="1">
      <c r="A28" s="69">
        <v>2</v>
      </c>
      <c r="B28" s="175" t="s">
        <v>679</v>
      </c>
      <c r="C28" s="70"/>
      <c r="D28" s="71"/>
      <c r="E28" s="71"/>
      <c r="F28" s="72"/>
      <c r="G28" s="408">
        <f>SUM(G14:G27)</f>
        <v>0</v>
      </c>
      <c r="H28" s="297"/>
      <c r="I28" s="297"/>
      <c r="J28" s="297"/>
      <c r="L28" s="825">
        <f>SUM(L14:L27)</f>
        <v>0</v>
      </c>
      <c r="M28" s="825">
        <f>SUM(M14:M27)</f>
        <v>0</v>
      </c>
      <c r="N28" s="825">
        <f>SUM(N14:N27)</f>
        <v>0</v>
      </c>
    </row>
    <row r="29" spans="1:14" ht="7.5" customHeight="1">
      <c r="A29" s="73"/>
      <c r="D29" s="42"/>
      <c r="G29" s="425"/>
    </row>
    <row r="30" spans="1:14">
      <c r="A30" s="36">
        <v>3</v>
      </c>
      <c r="B30" s="190" t="s">
        <v>680</v>
      </c>
      <c r="C30" s="75"/>
      <c r="D30" s="76"/>
      <c r="E30" s="76"/>
      <c r="F30" s="76"/>
      <c r="G30" s="426"/>
    </row>
    <row r="31" spans="1:14" ht="42">
      <c r="A31" s="298" t="s">
        <v>592</v>
      </c>
      <c r="B31" s="299" t="s">
        <v>562</v>
      </c>
      <c r="C31" s="300"/>
      <c r="D31" s="301"/>
      <c r="E31" s="301"/>
      <c r="F31" s="302"/>
      <c r="G31" s="424" t="s">
        <v>560</v>
      </c>
      <c r="H31" s="417" t="s">
        <v>2837</v>
      </c>
      <c r="I31" s="418" t="s">
        <v>2793</v>
      </c>
      <c r="J31" s="418" t="s">
        <v>1647</v>
      </c>
      <c r="L31" s="822" t="s">
        <v>2837</v>
      </c>
      <c r="M31" s="823" t="s">
        <v>2793</v>
      </c>
      <c r="N31" s="823" t="s">
        <v>1647</v>
      </c>
    </row>
    <row r="32" spans="1:14" ht="28">
      <c r="A32" s="68" t="s">
        <v>20</v>
      </c>
      <c r="B32" s="77" t="s">
        <v>681</v>
      </c>
      <c r="D32" s="42"/>
      <c r="E32" s="49"/>
      <c r="G32" s="78">
        <v>0</v>
      </c>
      <c r="H32" s="346" t="s">
        <v>1646</v>
      </c>
      <c r="I32" s="346" t="s">
        <v>1646</v>
      </c>
      <c r="J32" s="346" t="s">
        <v>1646</v>
      </c>
      <c r="L32" s="819" t="str">
        <f t="shared" ref="L32" si="6">IF(OR(H32="Oui",H32="Yes"),G32,"")</f>
        <v/>
      </c>
      <c r="M32" s="819" t="str">
        <f t="shared" ref="M32" si="7">IF(OR(I32="Oui",I32="Yes"),G32,"")</f>
        <v/>
      </c>
      <c r="N32" s="819" t="str">
        <f t="shared" ref="N32" si="8">IF(OR(J32="Oui",J32="Yes"),G32,"")</f>
        <v/>
      </c>
    </row>
    <row r="33" spans="1:14" ht="23.75" customHeight="1">
      <c r="A33" s="236" t="s">
        <v>1221</v>
      </c>
      <c r="B33" s="237" t="s">
        <v>1372</v>
      </c>
      <c r="C33" s="47"/>
      <c r="D33" s="48"/>
      <c r="E33" s="43"/>
      <c r="F33" s="43"/>
      <c r="G33" s="78">
        <v>0</v>
      </c>
      <c r="H33" s="346" t="s">
        <v>1646</v>
      </c>
      <c r="I33" s="346" t="s">
        <v>1646</v>
      </c>
      <c r="J33" s="346" t="s">
        <v>1646</v>
      </c>
      <c r="L33" s="819" t="str">
        <f t="shared" ref="L33:L45" si="9">IF(OR(H33="Oui",H33="Yes"),G33,"")</f>
        <v/>
      </c>
      <c r="M33" s="819" t="str">
        <f t="shared" ref="M33:M45" si="10">IF(OR(I33="Oui",I33="Yes"),G33,"")</f>
        <v/>
      </c>
      <c r="N33" s="819" t="str">
        <f t="shared" ref="N33:N45" si="11">IF(OR(J33="Oui",J33="Yes"),G33,"")</f>
        <v/>
      </c>
    </row>
    <row r="34" spans="1:14" ht="23.75" customHeight="1">
      <c r="A34" s="236" t="s">
        <v>1220</v>
      </c>
      <c r="B34" s="237" t="s">
        <v>1225</v>
      </c>
      <c r="C34" s="47"/>
      <c r="D34" s="48"/>
      <c r="E34" s="43"/>
      <c r="F34" s="43"/>
      <c r="G34" s="78">
        <v>0</v>
      </c>
      <c r="H34" s="346" t="s">
        <v>1646</v>
      </c>
      <c r="I34" s="346" t="s">
        <v>1646</v>
      </c>
      <c r="J34" s="346" t="s">
        <v>1646</v>
      </c>
      <c r="L34" s="819" t="str">
        <f t="shared" si="9"/>
        <v/>
      </c>
      <c r="M34" s="819" t="str">
        <f t="shared" si="10"/>
        <v/>
      </c>
      <c r="N34" s="819" t="str">
        <f t="shared" si="11"/>
        <v/>
      </c>
    </row>
    <row r="35" spans="1:14" ht="28">
      <c r="A35" s="68" t="s">
        <v>11</v>
      </c>
      <c r="B35" s="59" t="s">
        <v>17</v>
      </c>
      <c r="C35" s="47"/>
      <c r="D35" s="48"/>
      <c r="E35" s="43"/>
      <c r="F35" s="43"/>
      <c r="G35" s="78">
        <v>0</v>
      </c>
      <c r="H35" s="346" t="s">
        <v>1646</v>
      </c>
      <c r="I35" s="346" t="s">
        <v>1646</v>
      </c>
      <c r="J35" s="346" t="s">
        <v>1646</v>
      </c>
      <c r="L35" s="819" t="str">
        <f t="shared" si="9"/>
        <v/>
      </c>
      <c r="M35" s="819" t="str">
        <f t="shared" si="10"/>
        <v/>
      </c>
      <c r="N35" s="819" t="str">
        <f t="shared" si="11"/>
        <v/>
      </c>
    </row>
    <row r="36" spans="1:14" ht="23.75" customHeight="1">
      <c r="A36" s="236" t="s">
        <v>1219</v>
      </c>
      <c r="B36" s="237" t="s">
        <v>1222</v>
      </c>
      <c r="C36" s="47"/>
      <c r="D36" s="48"/>
      <c r="E36" s="43"/>
      <c r="F36" s="48"/>
      <c r="G36" s="78">
        <v>0</v>
      </c>
      <c r="H36" s="346" t="s">
        <v>1646</v>
      </c>
      <c r="I36" s="346" t="s">
        <v>1646</v>
      </c>
      <c r="J36" s="346" t="s">
        <v>1646</v>
      </c>
      <c r="L36" s="819" t="str">
        <f t="shared" si="9"/>
        <v/>
      </c>
      <c r="M36" s="819" t="str">
        <f t="shared" si="10"/>
        <v/>
      </c>
      <c r="N36" s="819" t="str">
        <f t="shared" si="11"/>
        <v/>
      </c>
    </row>
    <row r="37" spans="1:14" ht="23.75" customHeight="1">
      <c r="A37" s="236" t="s">
        <v>1223</v>
      </c>
      <c r="B37" s="237" t="s">
        <v>2789</v>
      </c>
      <c r="C37" s="47"/>
      <c r="D37" s="48"/>
      <c r="E37" s="43"/>
      <c r="F37" s="48"/>
      <c r="G37" s="78">
        <v>0</v>
      </c>
      <c r="H37" s="346" t="s">
        <v>1646</v>
      </c>
      <c r="I37" s="346" t="s">
        <v>1646</v>
      </c>
      <c r="J37" s="346" t="s">
        <v>1646</v>
      </c>
      <c r="L37" s="819" t="str">
        <f t="shared" si="9"/>
        <v/>
      </c>
      <c r="M37" s="819" t="str">
        <f t="shared" si="10"/>
        <v/>
      </c>
      <c r="N37" s="819" t="str">
        <f t="shared" si="11"/>
        <v/>
      </c>
    </row>
    <row r="38" spans="1:14" ht="23.75" customHeight="1">
      <c r="A38" s="236" t="s">
        <v>1226</v>
      </c>
      <c r="B38" s="237" t="s">
        <v>1227</v>
      </c>
      <c r="C38" s="47"/>
      <c r="D38" s="48"/>
      <c r="E38" s="43"/>
      <c r="F38" s="48"/>
      <c r="G38" s="78">
        <v>0</v>
      </c>
      <c r="H38" s="346" t="s">
        <v>1646</v>
      </c>
      <c r="I38" s="346" t="s">
        <v>1646</v>
      </c>
      <c r="J38" s="346" t="s">
        <v>1646</v>
      </c>
      <c r="L38" s="819" t="str">
        <f t="shared" si="9"/>
        <v/>
      </c>
      <c r="M38" s="819" t="str">
        <f t="shared" si="10"/>
        <v/>
      </c>
      <c r="N38" s="819" t="str">
        <f t="shared" si="11"/>
        <v/>
      </c>
    </row>
    <row r="39" spans="1:14" ht="28">
      <c r="A39" s="68" t="s">
        <v>21</v>
      </c>
      <c r="B39" s="59" t="s">
        <v>682</v>
      </c>
      <c r="C39" s="58"/>
      <c r="D39" s="48"/>
      <c r="E39" s="43"/>
      <c r="F39" s="48"/>
      <c r="G39" s="78">
        <v>0</v>
      </c>
      <c r="H39" s="346" t="s">
        <v>1646</v>
      </c>
      <c r="I39" s="346" t="s">
        <v>1646</v>
      </c>
      <c r="J39" s="346" t="s">
        <v>1646</v>
      </c>
      <c r="L39" s="819" t="str">
        <f t="shared" si="9"/>
        <v/>
      </c>
      <c r="M39" s="819" t="str">
        <f t="shared" si="10"/>
        <v/>
      </c>
      <c r="N39" s="819" t="str">
        <f t="shared" si="11"/>
        <v/>
      </c>
    </row>
    <row r="40" spans="1:14" ht="28">
      <c r="A40" s="68" t="s">
        <v>22</v>
      </c>
      <c r="B40" s="59" t="s">
        <v>683</v>
      </c>
      <c r="C40" s="58"/>
      <c r="D40" s="48"/>
      <c r="E40" s="43"/>
      <c r="F40" s="48"/>
      <c r="G40" s="78">
        <v>0</v>
      </c>
      <c r="H40" s="346" t="s">
        <v>1646</v>
      </c>
      <c r="I40" s="346" t="s">
        <v>1646</v>
      </c>
      <c r="J40" s="346" t="s">
        <v>1646</v>
      </c>
      <c r="L40" s="819" t="str">
        <f t="shared" si="9"/>
        <v/>
      </c>
      <c r="M40" s="819" t="str">
        <f t="shared" si="10"/>
        <v/>
      </c>
      <c r="N40" s="819" t="str">
        <f t="shared" si="11"/>
        <v/>
      </c>
    </row>
    <row r="41" spans="1:14" ht="28">
      <c r="A41" s="68" t="s">
        <v>12</v>
      </c>
      <c r="B41" s="59" t="s">
        <v>684</v>
      </c>
      <c r="C41" s="47"/>
      <c r="D41" s="48"/>
      <c r="E41" s="43"/>
      <c r="F41" s="48"/>
      <c r="G41" s="78">
        <v>0</v>
      </c>
      <c r="H41" s="346" t="s">
        <v>1646</v>
      </c>
      <c r="I41" s="346" t="s">
        <v>1646</v>
      </c>
      <c r="J41" s="346" t="s">
        <v>1646</v>
      </c>
      <c r="L41" s="819" t="str">
        <f t="shared" si="9"/>
        <v/>
      </c>
      <c r="M41" s="819" t="str">
        <f t="shared" si="10"/>
        <v/>
      </c>
      <c r="N41" s="819" t="str">
        <f t="shared" si="11"/>
        <v/>
      </c>
    </row>
    <row r="42" spans="1:14" ht="28">
      <c r="A42" s="68" t="s">
        <v>13</v>
      </c>
      <c r="B42" s="59" t="s">
        <v>678</v>
      </c>
      <c r="C42" s="47"/>
      <c r="D42" s="48"/>
      <c r="E42" s="43"/>
      <c r="F42" s="48"/>
      <c r="G42" s="78">
        <v>0</v>
      </c>
      <c r="H42" s="346" t="s">
        <v>1646</v>
      </c>
      <c r="I42" s="346" t="s">
        <v>1646</v>
      </c>
      <c r="J42" s="346" t="s">
        <v>1646</v>
      </c>
      <c r="L42" s="819" t="str">
        <f t="shared" si="9"/>
        <v/>
      </c>
      <c r="M42" s="819" t="str">
        <f t="shared" si="10"/>
        <v/>
      </c>
      <c r="N42" s="819" t="str">
        <f t="shared" si="11"/>
        <v/>
      </c>
    </row>
    <row r="43" spans="1:14" ht="28">
      <c r="A43" s="68" t="s">
        <v>24</v>
      </c>
      <c r="B43" s="40" t="s">
        <v>23</v>
      </c>
      <c r="C43" s="79"/>
      <c r="D43" s="48"/>
      <c r="E43" s="43"/>
      <c r="F43" s="43"/>
      <c r="G43" s="78">
        <v>0</v>
      </c>
      <c r="H43" s="346" t="s">
        <v>1646</v>
      </c>
      <c r="I43" s="346" t="s">
        <v>1646</v>
      </c>
      <c r="J43" s="346" t="s">
        <v>1646</v>
      </c>
      <c r="L43" s="819" t="str">
        <f t="shared" si="9"/>
        <v/>
      </c>
      <c r="M43" s="819" t="str">
        <f t="shared" si="10"/>
        <v/>
      </c>
      <c r="N43" s="819" t="str">
        <f t="shared" si="11"/>
        <v/>
      </c>
    </row>
    <row r="44" spans="1:14" ht="28">
      <c r="A44" s="39" t="s">
        <v>1373</v>
      </c>
      <c r="B44" s="40" t="s">
        <v>1199</v>
      </c>
      <c r="C44" s="65"/>
      <c r="D44" s="66">
        <v>0</v>
      </c>
      <c r="E44" s="67" t="s">
        <v>565</v>
      </c>
      <c r="F44" s="216">
        <v>0</v>
      </c>
      <c r="G44" s="412">
        <f>D44*F44</f>
        <v>0</v>
      </c>
      <c r="H44" s="346" t="s">
        <v>1646</v>
      </c>
      <c r="I44" s="346" t="s">
        <v>1646</v>
      </c>
      <c r="J44" s="346" t="s">
        <v>1646</v>
      </c>
      <c r="L44" s="819" t="str">
        <f t="shared" si="9"/>
        <v/>
      </c>
      <c r="M44" s="819" t="str">
        <f t="shared" si="10"/>
        <v/>
      </c>
      <c r="N44" s="819" t="str">
        <f t="shared" si="11"/>
        <v/>
      </c>
    </row>
    <row r="45" spans="1:14" ht="28">
      <c r="A45" s="80" t="s">
        <v>14</v>
      </c>
      <c r="B45" s="40" t="s">
        <v>787</v>
      </c>
      <c r="C45" s="81"/>
      <c r="D45" s="43"/>
      <c r="E45" s="49"/>
      <c r="F45" s="43"/>
      <c r="G45" s="78">
        <v>0</v>
      </c>
      <c r="H45" s="346" t="s">
        <v>1646</v>
      </c>
      <c r="I45" s="346" t="s">
        <v>1646</v>
      </c>
      <c r="J45" s="346" t="s">
        <v>1646</v>
      </c>
      <c r="L45" s="819" t="str">
        <f t="shared" si="9"/>
        <v/>
      </c>
      <c r="M45" s="819" t="str">
        <f t="shared" si="10"/>
        <v/>
      </c>
      <c r="N45" s="819" t="str">
        <f t="shared" si="11"/>
        <v/>
      </c>
    </row>
    <row r="46" spans="1:14" s="56" customFormat="1" ht="19" customHeight="1">
      <c r="A46" s="238">
        <v>3</v>
      </c>
      <c r="B46" s="175" t="s">
        <v>685</v>
      </c>
      <c r="C46" s="83"/>
      <c r="D46" s="84"/>
      <c r="E46" s="84"/>
      <c r="F46" s="85"/>
      <c r="G46" s="409">
        <f>SUM(G32:G45)</f>
        <v>0</v>
      </c>
      <c r="H46" s="297"/>
      <c r="I46" s="297"/>
      <c r="J46" s="297"/>
      <c r="L46" s="825">
        <f t="shared" ref="L46" si="12">SUM(L32:L45)</f>
        <v>0</v>
      </c>
      <c r="M46" s="826">
        <f t="shared" ref="M46" si="13">SUM(M32:M45)</f>
        <v>0</v>
      </c>
      <c r="N46" s="826">
        <f t="shared" ref="N46" si="14">SUM(N32:N45)</f>
        <v>0</v>
      </c>
    </row>
    <row r="47" spans="1:14" ht="7.5" customHeight="1">
      <c r="A47" s="239"/>
      <c r="B47" s="192"/>
      <c r="C47" s="75"/>
      <c r="D47" s="42"/>
      <c r="G47" s="427"/>
    </row>
    <row r="48" spans="1:14">
      <c r="A48" s="240">
        <v>4</v>
      </c>
      <c r="B48" s="188" t="s">
        <v>1607</v>
      </c>
      <c r="C48" s="37"/>
      <c r="D48" s="38"/>
      <c r="E48" s="38"/>
      <c r="F48" s="38"/>
      <c r="G48" s="426"/>
    </row>
    <row r="49" spans="1:14" ht="42">
      <c r="A49" s="298" t="s">
        <v>592</v>
      </c>
      <c r="B49" s="299" t="s">
        <v>562</v>
      </c>
      <c r="C49" s="300" t="s">
        <v>668</v>
      </c>
      <c r="D49" s="301" t="s">
        <v>669</v>
      </c>
      <c r="E49" s="301" t="s">
        <v>670</v>
      </c>
      <c r="F49" s="302" t="s">
        <v>671</v>
      </c>
      <c r="G49" s="424" t="s">
        <v>560</v>
      </c>
      <c r="H49" s="417" t="s">
        <v>2837</v>
      </c>
      <c r="I49" s="418" t="s">
        <v>2793</v>
      </c>
      <c r="J49" s="418" t="s">
        <v>1647</v>
      </c>
      <c r="L49" s="822" t="s">
        <v>2837</v>
      </c>
      <c r="M49" s="823" t="s">
        <v>2793</v>
      </c>
      <c r="N49" s="823" t="s">
        <v>1647</v>
      </c>
    </row>
    <row r="50" spans="1:14" ht="28">
      <c r="A50" s="39" t="s">
        <v>15</v>
      </c>
      <c r="B50" s="86" t="s">
        <v>686</v>
      </c>
      <c r="C50" s="60">
        <v>1</v>
      </c>
      <c r="D50" s="60">
        <v>1</v>
      </c>
      <c r="E50" s="61" t="s">
        <v>563</v>
      </c>
      <c r="F50" s="62">
        <v>0</v>
      </c>
      <c r="G50" s="412">
        <f>C50*D50*F50</f>
        <v>0</v>
      </c>
      <c r="H50" s="346" t="s">
        <v>1646</v>
      </c>
      <c r="I50" s="346" t="s">
        <v>1646</v>
      </c>
      <c r="J50" s="346" t="s">
        <v>1646</v>
      </c>
      <c r="L50" s="819" t="str">
        <f t="shared" ref="L50" si="15">IF(OR(H50="Oui",H50="Yes"),G50,"")</f>
        <v/>
      </c>
      <c r="M50" s="819" t="str">
        <f t="shared" ref="M50" si="16">IF(OR(I50="Oui",I50="Yes"),G50,"")</f>
        <v/>
      </c>
      <c r="N50" s="819" t="str">
        <f t="shared" ref="N50" si="17">IF(OR(J50="Oui",J50="Yes"),G50,"")</f>
        <v/>
      </c>
    </row>
    <row r="51" spans="1:14" ht="28">
      <c r="A51" s="87">
        <v>4.05</v>
      </c>
      <c r="B51" s="88" t="s">
        <v>687</v>
      </c>
      <c r="C51" s="60">
        <v>1</v>
      </c>
      <c r="D51" s="60">
        <v>1</v>
      </c>
      <c r="E51" s="61" t="s">
        <v>563</v>
      </c>
      <c r="F51" s="62">
        <v>0</v>
      </c>
      <c r="G51" s="412">
        <f t="shared" ref="G51:G60" si="18">C51*D51*F51</f>
        <v>0</v>
      </c>
      <c r="H51" s="346" t="s">
        <v>1646</v>
      </c>
      <c r="I51" s="346" t="s">
        <v>1646</v>
      </c>
      <c r="J51" s="346" t="s">
        <v>1646</v>
      </c>
      <c r="L51" s="819" t="str">
        <f t="shared" ref="L51:L63" si="19">IF(OR(H51="Oui",H51="Yes"),G51,"")</f>
        <v/>
      </c>
      <c r="M51" s="819" t="str">
        <f t="shared" ref="M51:M63" si="20">IF(OR(I51="Oui",I51="Yes"),G51,"")</f>
        <v/>
      </c>
      <c r="N51" s="819" t="str">
        <f t="shared" ref="N51:N63" si="21">IF(OR(J51="Oui",J51="Yes"),G51,"")</f>
        <v/>
      </c>
    </row>
    <row r="52" spans="1:14" ht="28">
      <c r="A52" s="39" t="s">
        <v>521</v>
      </c>
      <c r="B52" s="86" t="s">
        <v>688</v>
      </c>
      <c r="C52" s="60">
        <v>1</v>
      </c>
      <c r="D52" s="60">
        <v>1</v>
      </c>
      <c r="E52" s="61" t="s">
        <v>563</v>
      </c>
      <c r="F52" s="62">
        <v>0</v>
      </c>
      <c r="G52" s="412">
        <f t="shared" si="18"/>
        <v>0</v>
      </c>
      <c r="H52" s="346" t="s">
        <v>1646</v>
      </c>
      <c r="I52" s="346" t="s">
        <v>1646</v>
      </c>
      <c r="J52" s="346" t="s">
        <v>1646</v>
      </c>
      <c r="L52" s="819" t="str">
        <f t="shared" si="19"/>
        <v/>
      </c>
      <c r="M52" s="819" t="str">
        <f t="shared" si="20"/>
        <v/>
      </c>
      <c r="N52" s="819" t="str">
        <f t="shared" si="21"/>
        <v/>
      </c>
    </row>
    <row r="53" spans="1:14" ht="28">
      <c r="A53" s="39" t="s">
        <v>1374</v>
      </c>
      <c r="B53" s="64" t="s">
        <v>1576</v>
      </c>
      <c r="C53" s="60">
        <v>1</v>
      </c>
      <c r="D53" s="60">
        <v>1</v>
      </c>
      <c r="E53" s="61" t="s">
        <v>563</v>
      </c>
      <c r="F53" s="62">
        <v>0</v>
      </c>
      <c r="G53" s="412">
        <f t="shared" ref="G53:G54" si="22">C53*D53*F53</f>
        <v>0</v>
      </c>
      <c r="H53" s="346" t="s">
        <v>1646</v>
      </c>
      <c r="I53" s="346" t="s">
        <v>1646</v>
      </c>
      <c r="J53" s="346" t="s">
        <v>1646</v>
      </c>
      <c r="L53" s="819" t="str">
        <f t="shared" si="19"/>
        <v/>
      </c>
      <c r="M53" s="819" t="str">
        <f t="shared" si="20"/>
        <v/>
      </c>
      <c r="N53" s="819" t="str">
        <f t="shared" si="21"/>
        <v/>
      </c>
    </row>
    <row r="54" spans="1:14" ht="28">
      <c r="A54" s="39" t="s">
        <v>25</v>
      </c>
      <c r="B54" s="86" t="s">
        <v>1106</v>
      </c>
      <c r="C54" s="60">
        <v>1</v>
      </c>
      <c r="D54" s="60">
        <v>1</v>
      </c>
      <c r="E54" s="61" t="s">
        <v>563</v>
      </c>
      <c r="F54" s="62">
        <v>0</v>
      </c>
      <c r="G54" s="412">
        <f t="shared" si="22"/>
        <v>0</v>
      </c>
      <c r="H54" s="346" t="s">
        <v>1646</v>
      </c>
      <c r="I54" s="346" t="s">
        <v>1646</v>
      </c>
      <c r="J54" s="346" t="s">
        <v>1646</v>
      </c>
      <c r="L54" s="819" t="str">
        <f t="shared" si="19"/>
        <v/>
      </c>
      <c r="M54" s="819" t="str">
        <f t="shared" si="20"/>
        <v/>
      </c>
      <c r="N54" s="819" t="str">
        <f t="shared" si="21"/>
        <v/>
      </c>
    </row>
    <row r="55" spans="1:14" ht="28">
      <c r="A55" s="39" t="s">
        <v>26</v>
      </c>
      <c r="B55" s="86" t="s">
        <v>689</v>
      </c>
      <c r="C55" s="60">
        <v>1</v>
      </c>
      <c r="D55" s="60">
        <v>1</v>
      </c>
      <c r="E55" s="61" t="s">
        <v>563</v>
      </c>
      <c r="F55" s="62">
        <v>0</v>
      </c>
      <c r="G55" s="412">
        <f t="shared" si="18"/>
        <v>0</v>
      </c>
      <c r="H55" s="346" t="s">
        <v>1646</v>
      </c>
      <c r="I55" s="346" t="s">
        <v>1646</v>
      </c>
      <c r="J55" s="346" t="s">
        <v>1646</v>
      </c>
      <c r="L55" s="819" t="str">
        <f t="shared" si="19"/>
        <v/>
      </c>
      <c r="M55" s="819" t="str">
        <f t="shared" si="20"/>
        <v/>
      </c>
      <c r="N55" s="819" t="str">
        <f t="shared" si="21"/>
        <v/>
      </c>
    </row>
    <row r="56" spans="1:14" ht="31" customHeight="1">
      <c r="A56" s="39"/>
      <c r="B56" s="737" t="s">
        <v>2829</v>
      </c>
      <c r="C56" s="60"/>
      <c r="D56" s="60"/>
      <c r="E56" s="61"/>
      <c r="F56" s="62"/>
      <c r="G56" s="412"/>
      <c r="H56" s="346"/>
      <c r="I56" s="346"/>
      <c r="J56" s="346"/>
      <c r="L56" s="819"/>
      <c r="M56" s="819"/>
      <c r="N56" s="819" t="str">
        <f t="shared" si="21"/>
        <v/>
      </c>
    </row>
    <row r="57" spans="1:14" ht="28">
      <c r="A57" s="39" t="s">
        <v>27</v>
      </c>
      <c r="B57" s="86" t="s">
        <v>690</v>
      </c>
      <c r="C57" s="60">
        <v>1</v>
      </c>
      <c r="D57" s="60">
        <v>1</v>
      </c>
      <c r="E57" s="61" t="s">
        <v>563</v>
      </c>
      <c r="F57" s="62">
        <v>0</v>
      </c>
      <c r="G57" s="412">
        <f t="shared" si="18"/>
        <v>0</v>
      </c>
      <c r="H57" s="346" t="s">
        <v>1646</v>
      </c>
      <c r="I57" s="346" t="s">
        <v>1646</v>
      </c>
      <c r="J57" s="346" t="s">
        <v>1646</v>
      </c>
      <c r="L57" s="819" t="str">
        <f t="shared" si="19"/>
        <v/>
      </c>
      <c r="M57" s="819" t="str">
        <f t="shared" si="20"/>
        <v/>
      </c>
      <c r="N57" s="819" t="str">
        <f t="shared" si="21"/>
        <v/>
      </c>
    </row>
    <row r="58" spans="1:14" ht="28">
      <c r="A58" s="39" t="s">
        <v>28</v>
      </c>
      <c r="B58" s="59" t="s">
        <v>684</v>
      </c>
      <c r="C58" s="60">
        <v>1</v>
      </c>
      <c r="D58" s="60">
        <v>1</v>
      </c>
      <c r="E58" s="61" t="s">
        <v>563</v>
      </c>
      <c r="F58" s="62">
        <v>0</v>
      </c>
      <c r="G58" s="412">
        <f t="shared" si="18"/>
        <v>0</v>
      </c>
      <c r="H58" s="346" t="s">
        <v>1646</v>
      </c>
      <c r="I58" s="346" t="s">
        <v>1646</v>
      </c>
      <c r="J58" s="346" t="s">
        <v>1646</v>
      </c>
      <c r="L58" s="819" t="str">
        <f t="shared" si="19"/>
        <v/>
      </c>
      <c r="M58" s="819" t="str">
        <f t="shared" si="20"/>
        <v/>
      </c>
      <c r="N58" s="819" t="str">
        <f t="shared" si="21"/>
        <v/>
      </c>
    </row>
    <row r="59" spans="1:14" ht="28">
      <c r="A59" s="39" t="s">
        <v>29</v>
      </c>
      <c r="B59" s="59" t="s">
        <v>678</v>
      </c>
      <c r="C59" s="60">
        <v>1</v>
      </c>
      <c r="D59" s="60">
        <v>1</v>
      </c>
      <c r="E59" s="61" t="s">
        <v>563</v>
      </c>
      <c r="F59" s="62">
        <v>0</v>
      </c>
      <c r="G59" s="412">
        <f t="shared" si="18"/>
        <v>0</v>
      </c>
      <c r="H59" s="346" t="s">
        <v>1646</v>
      </c>
      <c r="I59" s="346" t="s">
        <v>1646</v>
      </c>
      <c r="J59" s="346" t="s">
        <v>1646</v>
      </c>
      <c r="L59" s="819" t="str">
        <f t="shared" si="19"/>
        <v/>
      </c>
      <c r="M59" s="819" t="str">
        <f t="shared" si="20"/>
        <v/>
      </c>
      <c r="N59" s="819" t="str">
        <f t="shared" si="21"/>
        <v/>
      </c>
    </row>
    <row r="60" spans="1:14" ht="28">
      <c r="A60" s="39" t="s">
        <v>30</v>
      </c>
      <c r="B60" s="86" t="s">
        <v>691</v>
      </c>
      <c r="C60" s="60">
        <v>1</v>
      </c>
      <c r="D60" s="60">
        <v>1</v>
      </c>
      <c r="E60" s="61" t="s">
        <v>563</v>
      </c>
      <c r="F60" s="62">
        <v>0</v>
      </c>
      <c r="G60" s="412">
        <f t="shared" si="18"/>
        <v>0</v>
      </c>
      <c r="H60" s="346" t="s">
        <v>1646</v>
      </c>
      <c r="I60" s="346" t="s">
        <v>1646</v>
      </c>
      <c r="J60" s="346" t="s">
        <v>1646</v>
      </c>
      <c r="L60" s="819" t="str">
        <f t="shared" si="19"/>
        <v/>
      </c>
      <c r="M60" s="819" t="str">
        <f t="shared" si="20"/>
        <v/>
      </c>
      <c r="N60" s="819" t="str">
        <f t="shared" si="21"/>
        <v/>
      </c>
    </row>
    <row r="61" spans="1:14" ht="28">
      <c r="A61" s="68" t="s">
        <v>31</v>
      </c>
      <c r="B61" s="40" t="s">
        <v>1199</v>
      </c>
      <c r="C61" s="89"/>
      <c r="D61" s="66">
        <v>0</v>
      </c>
      <c r="E61" s="67" t="s">
        <v>565</v>
      </c>
      <c r="F61" s="413">
        <f>G50+G51+G52+G54+G55+G57+G53</f>
        <v>0</v>
      </c>
      <c r="G61" s="412">
        <f>D61*F61</f>
        <v>0</v>
      </c>
      <c r="H61" s="346" t="s">
        <v>1646</v>
      </c>
      <c r="I61" s="346" t="s">
        <v>1646</v>
      </c>
      <c r="J61" s="346" t="s">
        <v>1646</v>
      </c>
      <c r="L61" s="819" t="str">
        <f t="shared" si="19"/>
        <v/>
      </c>
      <c r="M61" s="819" t="str">
        <f t="shared" si="20"/>
        <v/>
      </c>
      <c r="N61" s="819" t="str">
        <f t="shared" si="21"/>
        <v/>
      </c>
    </row>
    <row r="62" spans="1:14" ht="28">
      <c r="A62" s="68" t="s">
        <v>1375</v>
      </c>
      <c r="B62" s="86" t="s">
        <v>1601</v>
      </c>
      <c r="C62" s="60">
        <v>1</v>
      </c>
      <c r="D62" s="60">
        <v>1</v>
      </c>
      <c r="E62" s="61" t="s">
        <v>563</v>
      </c>
      <c r="F62" s="62">
        <v>0</v>
      </c>
      <c r="G62" s="412">
        <f t="shared" ref="G62" si="23">C62*D62*F62</f>
        <v>0</v>
      </c>
      <c r="H62" s="346" t="s">
        <v>1646</v>
      </c>
      <c r="I62" s="346" t="s">
        <v>1646</v>
      </c>
      <c r="J62" s="346" t="s">
        <v>1646</v>
      </c>
      <c r="L62" s="819" t="str">
        <f t="shared" si="19"/>
        <v/>
      </c>
      <c r="M62" s="819" t="str">
        <f t="shared" si="20"/>
        <v/>
      </c>
      <c r="N62" s="819" t="str">
        <f t="shared" si="21"/>
        <v/>
      </c>
    </row>
    <row r="63" spans="1:14" ht="28">
      <c r="A63" s="39" t="s">
        <v>32</v>
      </c>
      <c r="B63" s="86" t="s">
        <v>787</v>
      </c>
      <c r="C63" s="60">
        <v>1</v>
      </c>
      <c r="D63" s="60">
        <v>1</v>
      </c>
      <c r="E63" s="61" t="s">
        <v>563</v>
      </c>
      <c r="F63" s="62">
        <v>0</v>
      </c>
      <c r="G63" s="412">
        <f>C63*D63*F63</f>
        <v>0</v>
      </c>
      <c r="H63" s="346" t="s">
        <v>1646</v>
      </c>
      <c r="I63" s="346" t="s">
        <v>1646</v>
      </c>
      <c r="J63" s="346" t="s">
        <v>1646</v>
      </c>
      <c r="L63" s="819" t="str">
        <f t="shared" si="19"/>
        <v/>
      </c>
      <c r="M63" s="819" t="str">
        <f t="shared" si="20"/>
        <v/>
      </c>
      <c r="N63" s="819" t="str">
        <f t="shared" si="21"/>
        <v/>
      </c>
    </row>
    <row r="64" spans="1:14" s="56" customFormat="1" ht="19" customHeight="1">
      <c r="A64" s="241">
        <v>4</v>
      </c>
      <c r="B64" s="191" t="s">
        <v>1608</v>
      </c>
      <c r="C64" s="83"/>
      <c r="D64" s="84"/>
      <c r="E64" s="84"/>
      <c r="F64" s="85"/>
      <c r="G64" s="408">
        <f>SUM(G50:G63)</f>
        <v>0</v>
      </c>
      <c r="H64" s="297"/>
      <c r="I64" s="297"/>
      <c r="J64" s="297"/>
      <c r="L64" s="825">
        <f t="shared" ref="L64" si="24">SUM(L50:L63)</f>
        <v>0</v>
      </c>
      <c r="M64" s="825">
        <f t="shared" ref="M64" si="25">SUM(M50:M63)</f>
        <v>0</v>
      </c>
      <c r="N64" s="825">
        <f t="shared" ref="N64" si="26">SUM(N50:N63)</f>
        <v>0</v>
      </c>
    </row>
    <row r="65" spans="1:14" ht="6" customHeight="1">
      <c r="A65" s="73"/>
      <c r="D65" s="42"/>
      <c r="G65" s="425"/>
    </row>
    <row r="66" spans="1:14">
      <c r="A66" s="240">
        <v>5</v>
      </c>
      <c r="B66" s="188" t="s">
        <v>1609</v>
      </c>
      <c r="C66" s="37"/>
      <c r="D66" s="38"/>
      <c r="E66" s="38"/>
      <c r="F66" s="38"/>
      <c r="G66" s="426"/>
    </row>
    <row r="67" spans="1:14" ht="42">
      <c r="A67" s="298" t="s">
        <v>592</v>
      </c>
      <c r="B67" s="299" t="s">
        <v>562</v>
      </c>
      <c r="C67" s="300" t="s">
        <v>668</v>
      </c>
      <c r="D67" s="301" t="s">
        <v>669</v>
      </c>
      <c r="E67" s="301" t="s">
        <v>670</v>
      </c>
      <c r="F67" s="302" t="s">
        <v>671</v>
      </c>
      <c r="G67" s="424" t="s">
        <v>560</v>
      </c>
      <c r="H67" s="417" t="s">
        <v>2837</v>
      </c>
      <c r="I67" s="418" t="s">
        <v>2793</v>
      </c>
      <c r="J67" s="418" t="s">
        <v>1647</v>
      </c>
      <c r="L67" s="822" t="s">
        <v>2837</v>
      </c>
      <c r="M67" s="823" t="s">
        <v>2793</v>
      </c>
      <c r="N67" s="823" t="s">
        <v>1647</v>
      </c>
    </row>
    <row r="68" spans="1:14" ht="28">
      <c r="A68" s="39" t="s">
        <v>33</v>
      </c>
      <c r="B68" s="86" t="s">
        <v>1124</v>
      </c>
      <c r="C68" s="60">
        <v>1</v>
      </c>
      <c r="D68" s="60">
        <v>1</v>
      </c>
      <c r="E68" s="61" t="s">
        <v>563</v>
      </c>
      <c r="F68" s="62">
        <v>0</v>
      </c>
      <c r="G68" s="412">
        <f>C68*D68*F68</f>
        <v>0</v>
      </c>
      <c r="H68" s="346" t="s">
        <v>1646</v>
      </c>
      <c r="I68" s="346" t="s">
        <v>1646</v>
      </c>
      <c r="J68" s="346" t="s">
        <v>1646</v>
      </c>
      <c r="L68" s="819" t="str">
        <f t="shared" ref="L68" si="27">IF(OR(H68="Oui",H68="Yes"),G68,"")</f>
        <v/>
      </c>
      <c r="M68" s="819" t="str">
        <f t="shared" ref="M68" si="28">IF(OR(I68="Oui",I68="Yes"),G68,"")</f>
        <v/>
      </c>
      <c r="N68" s="819" t="str">
        <f t="shared" ref="N68" si="29">IF(OR(J68="Oui",J68="Yes"),G68,"")</f>
        <v/>
      </c>
    </row>
    <row r="69" spans="1:14" ht="23.75" customHeight="1">
      <c r="A69" s="87" t="s">
        <v>1228</v>
      </c>
      <c r="B69" s="88" t="s">
        <v>1229</v>
      </c>
      <c r="C69" s="60">
        <v>1</v>
      </c>
      <c r="D69" s="60">
        <v>1</v>
      </c>
      <c r="E69" s="61" t="s">
        <v>563</v>
      </c>
      <c r="F69" s="62">
        <v>0</v>
      </c>
      <c r="G69" s="412">
        <f t="shared" ref="G69" si="30">C69*D69*F69</f>
        <v>0</v>
      </c>
      <c r="H69" s="346" t="s">
        <v>1646</v>
      </c>
      <c r="I69" s="346" t="s">
        <v>1646</v>
      </c>
      <c r="J69" s="346" t="s">
        <v>1646</v>
      </c>
      <c r="L69" s="819" t="str">
        <f t="shared" ref="L69:L78" si="31">IF(OR(H69="Oui",H69="Yes"),G69,"")</f>
        <v/>
      </c>
      <c r="M69" s="819" t="str">
        <f t="shared" ref="M69:M78" si="32">IF(OR(I69="Oui",I69="Yes"),G69,"")</f>
        <v/>
      </c>
      <c r="N69" s="819" t="str">
        <f t="shared" ref="N69:N78" si="33">IF(OR(J69="Oui",J69="Yes"),G69,"")</f>
        <v/>
      </c>
    </row>
    <row r="70" spans="1:14" ht="28">
      <c r="A70" s="39" t="s">
        <v>34</v>
      </c>
      <c r="B70" s="86" t="s">
        <v>1123</v>
      </c>
      <c r="C70" s="60">
        <v>1</v>
      </c>
      <c r="D70" s="60">
        <v>1</v>
      </c>
      <c r="E70" s="61" t="s">
        <v>563</v>
      </c>
      <c r="F70" s="62">
        <v>0</v>
      </c>
      <c r="G70" s="412">
        <f t="shared" ref="G70:G74" si="34">C70*D70*F70</f>
        <v>0</v>
      </c>
      <c r="H70" s="346" t="s">
        <v>1646</v>
      </c>
      <c r="I70" s="346" t="s">
        <v>1646</v>
      </c>
      <c r="J70" s="346" t="s">
        <v>1646</v>
      </c>
      <c r="L70" s="819" t="str">
        <f t="shared" si="31"/>
        <v/>
      </c>
      <c r="M70" s="819" t="str">
        <f t="shared" si="32"/>
        <v/>
      </c>
      <c r="N70" s="819" t="str">
        <f t="shared" si="33"/>
        <v/>
      </c>
    </row>
    <row r="71" spans="1:14" ht="28">
      <c r="A71" s="39" t="s">
        <v>35</v>
      </c>
      <c r="B71" s="86" t="s">
        <v>692</v>
      </c>
      <c r="C71" s="60">
        <v>1</v>
      </c>
      <c r="D71" s="60">
        <v>1</v>
      </c>
      <c r="E71" s="61" t="s">
        <v>563</v>
      </c>
      <c r="F71" s="62">
        <v>0</v>
      </c>
      <c r="G71" s="412">
        <f t="shared" si="34"/>
        <v>0</v>
      </c>
      <c r="H71" s="346" t="s">
        <v>1646</v>
      </c>
      <c r="I71" s="346" t="s">
        <v>1646</v>
      </c>
      <c r="J71" s="346" t="s">
        <v>1646</v>
      </c>
      <c r="L71" s="819" t="str">
        <f t="shared" si="31"/>
        <v/>
      </c>
      <c r="M71" s="819" t="str">
        <f t="shared" si="32"/>
        <v/>
      </c>
      <c r="N71" s="819" t="str">
        <f t="shared" si="33"/>
        <v/>
      </c>
    </row>
    <row r="72" spans="1:14" ht="28">
      <c r="A72" s="39" t="s">
        <v>36</v>
      </c>
      <c r="B72" s="86" t="s">
        <v>693</v>
      </c>
      <c r="C72" s="60">
        <v>1</v>
      </c>
      <c r="D72" s="60">
        <v>1</v>
      </c>
      <c r="E72" s="61" t="s">
        <v>563</v>
      </c>
      <c r="F72" s="62">
        <v>0</v>
      </c>
      <c r="G72" s="412">
        <f t="shared" si="34"/>
        <v>0</v>
      </c>
      <c r="H72" s="346" t="s">
        <v>1646</v>
      </c>
      <c r="I72" s="346" t="s">
        <v>1646</v>
      </c>
      <c r="J72" s="346" t="s">
        <v>1646</v>
      </c>
      <c r="L72" s="819" t="str">
        <f t="shared" si="31"/>
        <v/>
      </c>
      <c r="M72" s="819" t="str">
        <f t="shared" si="32"/>
        <v/>
      </c>
      <c r="N72" s="819" t="str">
        <f t="shared" si="33"/>
        <v/>
      </c>
    </row>
    <row r="73" spans="1:14" ht="28">
      <c r="A73" s="39" t="s">
        <v>37</v>
      </c>
      <c r="B73" s="59" t="s">
        <v>684</v>
      </c>
      <c r="C73" s="60">
        <v>1</v>
      </c>
      <c r="D73" s="60">
        <v>1</v>
      </c>
      <c r="E73" s="61" t="s">
        <v>563</v>
      </c>
      <c r="F73" s="62">
        <v>0</v>
      </c>
      <c r="G73" s="412">
        <f t="shared" si="34"/>
        <v>0</v>
      </c>
      <c r="H73" s="346" t="s">
        <v>1646</v>
      </c>
      <c r="I73" s="346" t="s">
        <v>1646</v>
      </c>
      <c r="J73" s="346" t="s">
        <v>1646</v>
      </c>
      <c r="L73" s="819" t="str">
        <f t="shared" si="31"/>
        <v/>
      </c>
      <c r="M73" s="819" t="str">
        <f t="shared" si="32"/>
        <v/>
      </c>
      <c r="N73" s="819" t="str">
        <f t="shared" si="33"/>
        <v/>
      </c>
    </row>
    <row r="74" spans="1:14" ht="28">
      <c r="A74" s="39" t="s">
        <v>38</v>
      </c>
      <c r="B74" s="59" t="s">
        <v>678</v>
      </c>
      <c r="C74" s="60">
        <v>1</v>
      </c>
      <c r="D74" s="60">
        <v>1</v>
      </c>
      <c r="E74" s="61" t="s">
        <v>563</v>
      </c>
      <c r="F74" s="62">
        <v>0</v>
      </c>
      <c r="G74" s="412">
        <f t="shared" si="34"/>
        <v>0</v>
      </c>
      <c r="H74" s="346" t="s">
        <v>1646</v>
      </c>
      <c r="I74" s="346" t="s">
        <v>1646</v>
      </c>
      <c r="J74" s="346" t="s">
        <v>1646</v>
      </c>
      <c r="L74" s="819" t="str">
        <f t="shared" si="31"/>
        <v/>
      </c>
      <c r="M74" s="819" t="str">
        <f t="shared" si="32"/>
        <v/>
      </c>
      <c r="N74" s="819" t="str">
        <f t="shared" si="33"/>
        <v/>
      </c>
    </row>
    <row r="75" spans="1:14" ht="28">
      <c r="A75" s="68" t="s">
        <v>39</v>
      </c>
      <c r="B75" s="40" t="s">
        <v>1199</v>
      </c>
      <c r="C75" s="92"/>
      <c r="D75" s="66">
        <v>0</v>
      </c>
      <c r="E75" s="67" t="s">
        <v>565</v>
      </c>
      <c r="F75" s="413">
        <f>G68+G70+G71+G72</f>
        <v>0</v>
      </c>
      <c r="G75" s="412">
        <f>D75*F75</f>
        <v>0</v>
      </c>
      <c r="H75" s="346" t="s">
        <v>1646</v>
      </c>
      <c r="I75" s="346" t="s">
        <v>1646</v>
      </c>
      <c r="J75" s="346" t="s">
        <v>1646</v>
      </c>
      <c r="L75" s="819" t="str">
        <f t="shared" si="31"/>
        <v/>
      </c>
      <c r="M75" s="819" t="str">
        <f t="shared" si="32"/>
        <v/>
      </c>
      <c r="N75" s="819" t="str">
        <f t="shared" si="33"/>
        <v/>
      </c>
    </row>
    <row r="76" spans="1:14" ht="28">
      <c r="A76" s="39" t="s">
        <v>522</v>
      </c>
      <c r="B76" s="86" t="s">
        <v>694</v>
      </c>
      <c r="C76" s="60">
        <v>1</v>
      </c>
      <c r="D76" s="60">
        <v>1</v>
      </c>
      <c r="E76" s="61" t="s">
        <v>563</v>
      </c>
      <c r="F76" s="62">
        <v>0</v>
      </c>
      <c r="G76" s="412">
        <f>C76*D76*F76</f>
        <v>0</v>
      </c>
      <c r="H76" s="346" t="s">
        <v>1646</v>
      </c>
      <c r="I76" s="346" t="s">
        <v>1646</v>
      </c>
      <c r="J76" s="346" t="s">
        <v>1646</v>
      </c>
      <c r="L76" s="819" t="str">
        <f t="shared" si="31"/>
        <v/>
      </c>
      <c r="M76" s="819" t="str">
        <f t="shared" si="32"/>
        <v/>
      </c>
      <c r="N76" s="819" t="str">
        <f t="shared" si="33"/>
        <v/>
      </c>
    </row>
    <row r="77" spans="1:14" ht="28">
      <c r="A77" s="68" t="s">
        <v>1376</v>
      </c>
      <c r="B77" s="86" t="s">
        <v>1601</v>
      </c>
      <c r="C77" s="60">
        <v>1</v>
      </c>
      <c r="D77" s="60">
        <v>1</v>
      </c>
      <c r="E77" s="61" t="s">
        <v>563</v>
      </c>
      <c r="F77" s="62">
        <v>0</v>
      </c>
      <c r="G77" s="412">
        <f t="shared" ref="G77" si="35">C77*D77*F77</f>
        <v>0</v>
      </c>
      <c r="H77" s="346" t="s">
        <v>1646</v>
      </c>
      <c r="I77" s="346" t="s">
        <v>1646</v>
      </c>
      <c r="J77" s="346" t="s">
        <v>1646</v>
      </c>
      <c r="L77" s="819" t="str">
        <f t="shared" si="31"/>
        <v/>
      </c>
      <c r="M77" s="819" t="str">
        <f t="shared" si="32"/>
        <v/>
      </c>
      <c r="N77" s="819" t="str">
        <f t="shared" si="33"/>
        <v/>
      </c>
    </row>
    <row r="78" spans="1:14" ht="28">
      <c r="A78" s="39" t="s">
        <v>40</v>
      </c>
      <c r="B78" s="86" t="s">
        <v>787</v>
      </c>
      <c r="C78" s="60">
        <v>1</v>
      </c>
      <c r="D78" s="60">
        <v>1</v>
      </c>
      <c r="E78" s="61" t="s">
        <v>563</v>
      </c>
      <c r="F78" s="62">
        <v>0</v>
      </c>
      <c r="G78" s="412">
        <f>C78*D78*F78</f>
        <v>0</v>
      </c>
      <c r="H78" s="346" t="s">
        <v>1646</v>
      </c>
      <c r="I78" s="346" t="s">
        <v>1646</v>
      </c>
      <c r="J78" s="346" t="s">
        <v>1646</v>
      </c>
      <c r="L78" s="819" t="str">
        <f t="shared" si="31"/>
        <v/>
      </c>
      <c r="M78" s="819" t="str">
        <f t="shared" si="32"/>
        <v/>
      </c>
      <c r="N78" s="819" t="str">
        <f t="shared" si="33"/>
        <v/>
      </c>
    </row>
    <row r="79" spans="1:14" s="56" customFormat="1" ht="19" customHeight="1">
      <c r="A79" s="241">
        <v>5</v>
      </c>
      <c r="B79" s="191" t="s">
        <v>1610</v>
      </c>
      <c r="C79" s="83"/>
      <c r="D79" s="84"/>
      <c r="E79" s="84"/>
      <c r="F79" s="85"/>
      <c r="G79" s="408">
        <f>SUM(G68:G78)</f>
        <v>0</v>
      </c>
      <c r="H79" s="297"/>
      <c r="I79" s="297"/>
      <c r="J79" s="297"/>
      <c r="L79" s="825">
        <f t="shared" ref="L79" si="36">SUM(L68:L78)</f>
        <v>0</v>
      </c>
      <c r="M79" s="825">
        <f t="shared" ref="M79" si="37">SUM(M68:M78)</f>
        <v>0</v>
      </c>
      <c r="N79" s="825">
        <f t="shared" ref="N79" si="38">SUM(N68:N78)</f>
        <v>0</v>
      </c>
    </row>
    <row r="80" spans="1:14" ht="6" customHeight="1">
      <c r="A80" s="93"/>
      <c r="D80" s="42"/>
      <c r="G80" s="427"/>
    </row>
    <row r="81" spans="1:14" ht="14">
      <c r="A81" s="94">
        <v>6</v>
      </c>
      <c r="B81" s="192" t="s">
        <v>695</v>
      </c>
      <c r="C81" s="75"/>
      <c r="D81" s="76"/>
      <c r="E81" s="76"/>
      <c r="F81" s="76"/>
      <c r="G81" s="427"/>
    </row>
    <row r="82" spans="1:14" ht="42">
      <c r="A82" s="298" t="s">
        <v>592</v>
      </c>
      <c r="B82" s="299" t="s">
        <v>562</v>
      </c>
      <c r="C82" s="300" t="s">
        <v>668</v>
      </c>
      <c r="D82" s="301" t="s">
        <v>669</v>
      </c>
      <c r="E82" s="301" t="s">
        <v>670</v>
      </c>
      <c r="F82" s="302" t="s">
        <v>671</v>
      </c>
      <c r="G82" s="424" t="s">
        <v>560</v>
      </c>
      <c r="H82" s="417" t="s">
        <v>2837</v>
      </c>
      <c r="I82" s="418" t="s">
        <v>2793</v>
      </c>
      <c r="J82" s="418" t="s">
        <v>1647</v>
      </c>
      <c r="L82" s="822" t="s">
        <v>2837</v>
      </c>
      <c r="M82" s="823" t="s">
        <v>2793</v>
      </c>
      <c r="N82" s="823" t="s">
        <v>1647</v>
      </c>
    </row>
    <row r="83" spans="1:14" ht="28">
      <c r="A83" s="80" t="s">
        <v>41</v>
      </c>
      <c r="B83" s="40" t="s">
        <v>1577</v>
      </c>
      <c r="C83" s="60">
        <v>1</v>
      </c>
      <c r="D83" s="60">
        <v>1</v>
      </c>
      <c r="E83" s="61" t="s">
        <v>563</v>
      </c>
      <c r="F83" s="62">
        <v>0</v>
      </c>
      <c r="G83" s="412">
        <f>C83*D83*F83</f>
        <v>0</v>
      </c>
      <c r="H83" s="346" t="s">
        <v>1646</v>
      </c>
      <c r="I83" s="346" t="s">
        <v>1646</v>
      </c>
      <c r="J83" s="346" t="s">
        <v>1646</v>
      </c>
      <c r="L83" s="819" t="str">
        <f t="shared" ref="L83" si="39">IF(OR(H83="Oui",H83="Yes"),G83,"")</f>
        <v/>
      </c>
      <c r="M83" s="819" t="str">
        <f t="shared" ref="M83" si="40">IF(OR(I83="Oui",I83="Yes"),G83,"")</f>
        <v/>
      </c>
      <c r="N83" s="819" t="str">
        <f t="shared" ref="N83" si="41">IF(OR(J83="Oui",J83="Yes"),G83,"")</f>
        <v/>
      </c>
    </row>
    <row r="84" spans="1:14" ht="28">
      <c r="A84" s="68" t="s">
        <v>42</v>
      </c>
      <c r="B84" s="59" t="s">
        <v>696</v>
      </c>
      <c r="C84" s="89"/>
      <c r="D84" s="66">
        <v>0</v>
      </c>
      <c r="E84" s="67" t="s">
        <v>565</v>
      </c>
      <c r="F84" s="413">
        <f>G83</f>
        <v>0</v>
      </c>
      <c r="G84" s="412">
        <f>D84*F84</f>
        <v>0</v>
      </c>
      <c r="H84" s="346" t="s">
        <v>1646</v>
      </c>
      <c r="I84" s="346" t="s">
        <v>1646</v>
      </c>
      <c r="J84" s="346" t="s">
        <v>1646</v>
      </c>
      <c r="L84" s="819" t="str">
        <f t="shared" ref="L84:L93" si="42">IF(OR(H84="Oui",H84="Yes"),G84,"")</f>
        <v/>
      </c>
      <c r="M84" s="819" t="str">
        <f t="shared" ref="M84:M93" si="43">IF(OR(I84="Oui",I84="Yes"),G84,"")</f>
        <v/>
      </c>
      <c r="N84" s="819" t="str">
        <f t="shared" ref="N84:N93" si="44">IF(OR(J84="Oui",J84="Yes"),G84,"")</f>
        <v/>
      </c>
    </row>
    <row r="85" spans="1:14" ht="28">
      <c r="A85" s="68" t="s">
        <v>43</v>
      </c>
      <c r="B85" s="40" t="s">
        <v>1107</v>
      </c>
      <c r="C85" s="60">
        <v>1</v>
      </c>
      <c r="D85" s="60">
        <v>1</v>
      </c>
      <c r="E85" s="61" t="s">
        <v>563</v>
      </c>
      <c r="F85" s="62">
        <v>0</v>
      </c>
      <c r="G85" s="412">
        <f>C85*D85*F85</f>
        <v>0</v>
      </c>
      <c r="H85" s="346" t="s">
        <v>1646</v>
      </c>
      <c r="I85" s="346" t="s">
        <v>1646</v>
      </c>
      <c r="J85" s="346" t="s">
        <v>1646</v>
      </c>
      <c r="L85" s="819" t="str">
        <f t="shared" si="42"/>
        <v/>
      </c>
      <c r="M85" s="819" t="str">
        <f t="shared" si="43"/>
        <v/>
      </c>
      <c r="N85" s="819" t="str">
        <f t="shared" si="44"/>
        <v/>
      </c>
    </row>
    <row r="86" spans="1:14" ht="28">
      <c r="A86" s="68" t="s">
        <v>44</v>
      </c>
      <c r="B86" s="59" t="s">
        <v>696</v>
      </c>
      <c r="C86" s="89"/>
      <c r="D86" s="66">
        <v>0</v>
      </c>
      <c r="E86" s="67" t="s">
        <v>565</v>
      </c>
      <c r="F86" s="413">
        <f>G85</f>
        <v>0</v>
      </c>
      <c r="G86" s="412">
        <f>D86*F86</f>
        <v>0</v>
      </c>
      <c r="H86" s="346" t="s">
        <v>1646</v>
      </c>
      <c r="I86" s="346" t="s">
        <v>1646</v>
      </c>
      <c r="J86" s="346" t="s">
        <v>1646</v>
      </c>
      <c r="L86" s="819" t="str">
        <f t="shared" si="42"/>
        <v/>
      </c>
      <c r="M86" s="819" t="str">
        <f t="shared" si="43"/>
        <v/>
      </c>
      <c r="N86" s="819" t="str">
        <f t="shared" si="44"/>
        <v/>
      </c>
    </row>
    <row r="87" spans="1:14" ht="28">
      <c r="A87" s="68" t="s">
        <v>45</v>
      </c>
      <c r="B87" s="59" t="s">
        <v>684</v>
      </c>
      <c r="C87" s="60">
        <v>1</v>
      </c>
      <c r="D87" s="60">
        <v>1</v>
      </c>
      <c r="E87" s="61" t="s">
        <v>563</v>
      </c>
      <c r="F87" s="62">
        <v>0</v>
      </c>
      <c r="G87" s="412">
        <f>C87*D87*F87</f>
        <v>0</v>
      </c>
      <c r="H87" s="346" t="s">
        <v>1646</v>
      </c>
      <c r="I87" s="346" t="s">
        <v>1646</v>
      </c>
      <c r="J87" s="346" t="s">
        <v>1646</v>
      </c>
      <c r="L87" s="819" t="str">
        <f t="shared" si="42"/>
        <v/>
      </c>
      <c r="M87" s="819" t="str">
        <f t="shared" si="43"/>
        <v/>
      </c>
      <c r="N87" s="819" t="str">
        <f t="shared" si="44"/>
        <v/>
      </c>
    </row>
    <row r="88" spans="1:14" ht="28">
      <c r="A88" s="68" t="s">
        <v>46</v>
      </c>
      <c r="B88" s="59" t="s">
        <v>678</v>
      </c>
      <c r="C88" s="60">
        <v>1</v>
      </c>
      <c r="D88" s="60">
        <v>1</v>
      </c>
      <c r="E88" s="61" t="s">
        <v>563</v>
      </c>
      <c r="F88" s="62">
        <v>0</v>
      </c>
      <c r="G88" s="412">
        <f>C88*D88*F88</f>
        <v>0</v>
      </c>
      <c r="H88" s="346" t="s">
        <v>1646</v>
      </c>
      <c r="I88" s="346" t="s">
        <v>1646</v>
      </c>
      <c r="J88" s="346" t="s">
        <v>1646</v>
      </c>
      <c r="L88" s="819" t="str">
        <f t="shared" si="42"/>
        <v/>
      </c>
      <c r="M88" s="819" t="str">
        <f t="shared" si="43"/>
        <v/>
      </c>
      <c r="N88" s="819" t="str">
        <f t="shared" si="44"/>
        <v/>
      </c>
    </row>
    <row r="89" spans="1:14" ht="28">
      <c r="A89" s="68" t="s">
        <v>47</v>
      </c>
      <c r="B89" s="59" t="s">
        <v>697</v>
      </c>
      <c r="C89" s="60">
        <v>1</v>
      </c>
      <c r="D89" s="60">
        <v>1</v>
      </c>
      <c r="E89" s="61" t="s">
        <v>563</v>
      </c>
      <c r="F89" s="62">
        <v>0</v>
      </c>
      <c r="G89" s="412">
        <f>C89*D89*F89</f>
        <v>0</v>
      </c>
      <c r="H89" s="346" t="s">
        <v>1646</v>
      </c>
      <c r="I89" s="346" t="s">
        <v>1646</v>
      </c>
      <c r="J89" s="346" t="s">
        <v>1646</v>
      </c>
      <c r="L89" s="819" t="str">
        <f t="shared" si="42"/>
        <v/>
      </c>
      <c r="M89" s="819" t="str">
        <f t="shared" si="43"/>
        <v/>
      </c>
      <c r="N89" s="819" t="str">
        <f t="shared" si="44"/>
        <v/>
      </c>
    </row>
    <row r="90" spans="1:14" ht="28">
      <c r="A90" s="68" t="s">
        <v>48</v>
      </c>
      <c r="B90" s="59" t="s">
        <v>1108</v>
      </c>
      <c r="C90" s="60">
        <v>1</v>
      </c>
      <c r="D90" s="60">
        <v>1</v>
      </c>
      <c r="E90" s="61" t="s">
        <v>563</v>
      </c>
      <c r="F90" s="62">
        <v>0</v>
      </c>
      <c r="G90" s="412">
        <f>C90*D90*F90</f>
        <v>0</v>
      </c>
      <c r="H90" s="346" t="s">
        <v>1646</v>
      </c>
      <c r="I90" s="346" t="s">
        <v>1646</v>
      </c>
      <c r="J90" s="346" t="s">
        <v>1646</v>
      </c>
      <c r="L90" s="819" t="str">
        <f t="shared" si="42"/>
        <v/>
      </c>
      <c r="M90" s="819" t="str">
        <f t="shared" si="43"/>
        <v/>
      </c>
      <c r="N90" s="819" t="str">
        <f t="shared" si="44"/>
        <v/>
      </c>
    </row>
    <row r="91" spans="1:14" ht="28">
      <c r="A91" s="68" t="s">
        <v>49</v>
      </c>
      <c r="B91" s="40" t="s">
        <v>1199</v>
      </c>
      <c r="C91" s="89"/>
      <c r="D91" s="66">
        <v>0</v>
      </c>
      <c r="E91" s="67" t="s">
        <v>565</v>
      </c>
      <c r="F91" s="413">
        <f>G83+G84+G85+G86</f>
        <v>0</v>
      </c>
      <c r="G91" s="412">
        <f>D91*F91</f>
        <v>0</v>
      </c>
      <c r="H91" s="346" t="s">
        <v>1646</v>
      </c>
      <c r="I91" s="346" t="s">
        <v>1646</v>
      </c>
      <c r="J91" s="346" t="s">
        <v>1646</v>
      </c>
      <c r="L91" s="819" t="str">
        <f t="shared" si="42"/>
        <v/>
      </c>
      <c r="M91" s="819" t="str">
        <f t="shared" si="43"/>
        <v/>
      </c>
      <c r="N91" s="819" t="str">
        <f t="shared" si="44"/>
        <v/>
      </c>
    </row>
    <row r="92" spans="1:14" ht="28">
      <c r="A92" s="80" t="s">
        <v>50</v>
      </c>
      <c r="B92" s="86" t="s">
        <v>694</v>
      </c>
      <c r="C92" s="60">
        <v>1</v>
      </c>
      <c r="D92" s="60">
        <v>1</v>
      </c>
      <c r="E92" s="61" t="s">
        <v>563</v>
      </c>
      <c r="F92" s="62">
        <v>0</v>
      </c>
      <c r="G92" s="412">
        <f>C92*D92*F92</f>
        <v>0</v>
      </c>
      <c r="H92" s="346" t="s">
        <v>1646</v>
      </c>
      <c r="I92" s="346" t="s">
        <v>1646</v>
      </c>
      <c r="J92" s="346" t="s">
        <v>1646</v>
      </c>
      <c r="L92" s="819" t="str">
        <f t="shared" si="42"/>
        <v/>
      </c>
      <c r="M92" s="819" t="str">
        <f t="shared" si="43"/>
        <v/>
      </c>
      <c r="N92" s="819" t="str">
        <f t="shared" si="44"/>
        <v/>
      </c>
    </row>
    <row r="93" spans="1:14" ht="28">
      <c r="A93" s="80" t="s">
        <v>51</v>
      </c>
      <c r="B93" s="40" t="s">
        <v>787</v>
      </c>
      <c r="C93" s="60">
        <v>1</v>
      </c>
      <c r="D93" s="60">
        <v>1</v>
      </c>
      <c r="E93" s="61" t="s">
        <v>563</v>
      </c>
      <c r="F93" s="62">
        <v>0</v>
      </c>
      <c r="G93" s="412">
        <f>C93*D93*F93</f>
        <v>0</v>
      </c>
      <c r="H93" s="346" t="s">
        <v>1646</v>
      </c>
      <c r="I93" s="346" t="s">
        <v>1646</v>
      </c>
      <c r="J93" s="346" t="s">
        <v>1646</v>
      </c>
      <c r="L93" s="819" t="str">
        <f t="shared" si="42"/>
        <v/>
      </c>
      <c r="M93" s="819" t="str">
        <f t="shared" si="43"/>
        <v/>
      </c>
      <c r="N93" s="819" t="str">
        <f t="shared" si="44"/>
        <v/>
      </c>
    </row>
    <row r="94" spans="1:14" s="56" customFormat="1" ht="19" customHeight="1">
      <c r="A94" s="242">
        <v>6</v>
      </c>
      <c r="B94" s="191" t="s">
        <v>1611</v>
      </c>
      <c r="C94" s="83"/>
      <c r="D94" s="84"/>
      <c r="E94" s="84"/>
      <c r="F94" s="84"/>
      <c r="G94" s="408">
        <f>SUM(G83:G93)</f>
        <v>0</v>
      </c>
      <c r="H94" s="297"/>
      <c r="I94" s="297"/>
      <c r="J94" s="297"/>
      <c r="L94" s="825">
        <f>SUM(L83:L93)</f>
        <v>0</v>
      </c>
      <c r="M94" s="825">
        <f>SUM(M83:M93)</f>
        <v>0</v>
      </c>
      <c r="N94" s="825">
        <f>SUM(N83:N93)</f>
        <v>0</v>
      </c>
    </row>
    <row r="95" spans="1:14" ht="7.5" customHeight="1">
      <c r="A95" s="73"/>
      <c r="D95" s="42"/>
      <c r="G95" s="425"/>
    </row>
    <row r="96" spans="1:14">
      <c r="A96" s="243">
        <v>10</v>
      </c>
      <c r="B96" s="190" t="s">
        <v>698</v>
      </c>
      <c r="C96" s="75"/>
      <c r="D96" s="76"/>
      <c r="E96" s="76"/>
      <c r="F96" s="76"/>
      <c r="G96" s="427"/>
    </row>
    <row r="97" spans="1:14" ht="42">
      <c r="A97" s="298" t="s">
        <v>592</v>
      </c>
      <c r="B97" s="299" t="s">
        <v>562</v>
      </c>
      <c r="C97" s="300" t="s">
        <v>668</v>
      </c>
      <c r="D97" s="301" t="s">
        <v>669</v>
      </c>
      <c r="E97" s="301" t="s">
        <v>670</v>
      </c>
      <c r="F97" s="302" t="s">
        <v>671</v>
      </c>
      <c r="G97" s="424" t="s">
        <v>560</v>
      </c>
      <c r="H97" s="417" t="s">
        <v>2837</v>
      </c>
      <c r="I97" s="418" t="s">
        <v>2793</v>
      </c>
      <c r="J97" s="418" t="s">
        <v>1647</v>
      </c>
      <c r="L97" s="822" t="s">
        <v>2837</v>
      </c>
      <c r="M97" s="823" t="s">
        <v>2793</v>
      </c>
      <c r="N97" s="823" t="s">
        <v>1647</v>
      </c>
    </row>
    <row r="98" spans="1:14" ht="28">
      <c r="A98" s="96" t="s">
        <v>52</v>
      </c>
      <c r="B98" s="40" t="s">
        <v>699</v>
      </c>
      <c r="C98" s="60">
        <v>1</v>
      </c>
      <c r="D98" s="60">
        <v>1</v>
      </c>
      <c r="E98" s="61" t="s">
        <v>563</v>
      </c>
      <c r="F98" s="62">
        <v>0</v>
      </c>
      <c r="G98" s="412">
        <f>C98*D98*F98</f>
        <v>0</v>
      </c>
      <c r="H98" s="346" t="s">
        <v>1646</v>
      </c>
      <c r="I98" s="346" t="s">
        <v>1646</v>
      </c>
      <c r="J98" s="346" t="s">
        <v>1646</v>
      </c>
      <c r="L98" s="819" t="str">
        <f t="shared" ref="L98" si="45">IF(OR(H98="Oui",H98="Yes"),G98,"")</f>
        <v/>
      </c>
      <c r="M98" s="819" t="str">
        <f t="shared" ref="M98" si="46">IF(OR(I98="Oui",I98="Yes"),G98,"")</f>
        <v/>
      </c>
      <c r="N98" s="819" t="str">
        <f t="shared" ref="N98" si="47">IF(OR(J98="Oui",J98="Yes"),G98,"")</f>
        <v/>
      </c>
    </row>
    <row r="99" spans="1:14" ht="28">
      <c r="A99" s="97" t="s">
        <v>53</v>
      </c>
      <c r="B99" s="59" t="s">
        <v>696</v>
      </c>
      <c r="C99" s="89"/>
      <c r="D99" s="66">
        <v>0</v>
      </c>
      <c r="E99" s="67" t="s">
        <v>565</v>
      </c>
      <c r="F99" s="413">
        <f>G98</f>
        <v>0</v>
      </c>
      <c r="G99" s="412">
        <f>D99*F99</f>
        <v>0</v>
      </c>
      <c r="H99" s="346" t="s">
        <v>1646</v>
      </c>
      <c r="I99" s="346" t="s">
        <v>1646</v>
      </c>
      <c r="J99" s="346" t="s">
        <v>1646</v>
      </c>
      <c r="L99" s="819" t="str">
        <f t="shared" ref="L99:L112" si="48">IF(OR(H99="Oui",H99="Yes"),G99,"")</f>
        <v/>
      </c>
      <c r="M99" s="819" t="str">
        <f t="shared" ref="M99:M112" si="49">IF(OR(I99="Oui",I99="Yes"),G99,"")</f>
        <v/>
      </c>
      <c r="N99" s="819" t="str">
        <f t="shared" ref="N99:N112" si="50">IF(OR(J99="Oui",J99="Yes"),G99,"")</f>
        <v/>
      </c>
    </row>
    <row r="100" spans="1:14" ht="28">
      <c r="A100" s="98" t="s">
        <v>54</v>
      </c>
      <c r="B100" s="40" t="s">
        <v>700</v>
      </c>
      <c r="C100" s="60">
        <v>1</v>
      </c>
      <c r="D100" s="60">
        <v>1</v>
      </c>
      <c r="E100" s="61" t="s">
        <v>563</v>
      </c>
      <c r="F100" s="62">
        <v>0</v>
      </c>
      <c r="G100" s="412">
        <f>C100*D100*F100</f>
        <v>0</v>
      </c>
      <c r="H100" s="346" t="s">
        <v>1646</v>
      </c>
      <c r="I100" s="346" t="s">
        <v>1646</v>
      </c>
      <c r="J100" s="346" t="s">
        <v>1646</v>
      </c>
      <c r="L100" s="819" t="str">
        <f t="shared" si="48"/>
        <v/>
      </c>
      <c r="M100" s="819" t="str">
        <f t="shared" si="49"/>
        <v/>
      </c>
      <c r="N100" s="819" t="str">
        <f t="shared" si="50"/>
        <v/>
      </c>
    </row>
    <row r="101" spans="1:14" ht="28">
      <c r="A101" s="97" t="s">
        <v>55</v>
      </c>
      <c r="B101" s="59" t="s">
        <v>696</v>
      </c>
      <c r="C101" s="89"/>
      <c r="D101" s="66">
        <v>0</v>
      </c>
      <c r="E101" s="67" t="s">
        <v>565</v>
      </c>
      <c r="F101" s="413">
        <f>G100</f>
        <v>0</v>
      </c>
      <c r="G101" s="412">
        <f>D101*F101</f>
        <v>0</v>
      </c>
      <c r="H101" s="346" t="s">
        <v>1646</v>
      </c>
      <c r="I101" s="346" t="s">
        <v>1646</v>
      </c>
      <c r="J101" s="346" t="s">
        <v>1646</v>
      </c>
      <c r="L101" s="819" t="str">
        <f t="shared" si="48"/>
        <v/>
      </c>
      <c r="M101" s="819" t="str">
        <f t="shared" si="49"/>
        <v/>
      </c>
      <c r="N101" s="819" t="str">
        <f t="shared" si="50"/>
        <v/>
      </c>
    </row>
    <row r="102" spans="1:14" ht="28">
      <c r="A102" s="99" t="s">
        <v>551</v>
      </c>
      <c r="B102" s="40" t="s">
        <v>1125</v>
      </c>
      <c r="C102" s="60">
        <v>1</v>
      </c>
      <c r="D102" s="60">
        <v>1</v>
      </c>
      <c r="E102" s="61" t="s">
        <v>563</v>
      </c>
      <c r="F102" s="62">
        <v>0</v>
      </c>
      <c r="G102" s="412">
        <f>C102*D102*F102</f>
        <v>0</v>
      </c>
      <c r="H102" s="346" t="s">
        <v>1646</v>
      </c>
      <c r="I102" s="346" t="s">
        <v>1646</v>
      </c>
      <c r="J102" s="346" t="s">
        <v>1646</v>
      </c>
      <c r="L102" s="819" t="str">
        <f t="shared" si="48"/>
        <v/>
      </c>
      <c r="M102" s="819" t="str">
        <f t="shared" si="49"/>
        <v/>
      </c>
      <c r="N102" s="819" t="str">
        <f t="shared" si="50"/>
        <v/>
      </c>
    </row>
    <row r="103" spans="1:14" ht="28">
      <c r="A103" s="97" t="s">
        <v>549</v>
      </c>
      <c r="B103" s="59" t="s">
        <v>696</v>
      </c>
      <c r="C103" s="89"/>
      <c r="D103" s="66">
        <v>0</v>
      </c>
      <c r="E103" s="67" t="s">
        <v>565</v>
      </c>
      <c r="F103" s="413">
        <f>G102</f>
        <v>0</v>
      </c>
      <c r="G103" s="412">
        <f>D103*F103</f>
        <v>0</v>
      </c>
      <c r="H103" s="346" t="s">
        <v>1646</v>
      </c>
      <c r="I103" s="346" t="s">
        <v>1646</v>
      </c>
      <c r="J103" s="346" t="s">
        <v>1646</v>
      </c>
      <c r="L103" s="819" t="str">
        <f t="shared" si="48"/>
        <v/>
      </c>
      <c r="M103" s="819" t="str">
        <f t="shared" si="49"/>
        <v/>
      </c>
      <c r="N103" s="819" t="str">
        <f t="shared" si="50"/>
        <v/>
      </c>
    </row>
    <row r="104" spans="1:14" ht="28">
      <c r="A104" s="99" t="s">
        <v>56</v>
      </c>
      <c r="B104" s="86" t="s">
        <v>1578</v>
      </c>
      <c r="C104" s="60">
        <v>1</v>
      </c>
      <c r="D104" s="60">
        <v>1</v>
      </c>
      <c r="E104" s="61" t="s">
        <v>563</v>
      </c>
      <c r="F104" s="62">
        <v>0</v>
      </c>
      <c r="G104" s="412">
        <f>C104*D104*F104</f>
        <v>0</v>
      </c>
      <c r="H104" s="346" t="s">
        <v>1646</v>
      </c>
      <c r="I104" s="346" t="s">
        <v>1646</v>
      </c>
      <c r="J104" s="346" t="s">
        <v>1646</v>
      </c>
      <c r="L104" s="819" t="str">
        <f t="shared" si="48"/>
        <v/>
      </c>
      <c r="M104" s="819" t="str">
        <f t="shared" si="49"/>
        <v/>
      </c>
      <c r="N104" s="819" t="str">
        <f t="shared" si="50"/>
        <v/>
      </c>
    </row>
    <row r="105" spans="1:14" ht="28">
      <c r="A105" s="97" t="s">
        <v>57</v>
      </c>
      <c r="B105" s="59" t="s">
        <v>696</v>
      </c>
      <c r="C105" s="89"/>
      <c r="D105" s="66">
        <v>0</v>
      </c>
      <c r="E105" s="67" t="s">
        <v>565</v>
      </c>
      <c r="F105" s="413">
        <f>G104</f>
        <v>0</v>
      </c>
      <c r="G105" s="412">
        <f>D105*F105</f>
        <v>0</v>
      </c>
      <c r="H105" s="346" t="s">
        <v>1646</v>
      </c>
      <c r="I105" s="346" t="s">
        <v>1646</v>
      </c>
      <c r="J105" s="346" t="s">
        <v>1646</v>
      </c>
      <c r="L105" s="819" t="str">
        <f t="shared" si="48"/>
        <v/>
      </c>
      <c r="M105" s="819" t="str">
        <f t="shared" si="49"/>
        <v/>
      </c>
      <c r="N105" s="819" t="str">
        <f t="shared" si="50"/>
        <v/>
      </c>
    </row>
    <row r="106" spans="1:14" ht="28">
      <c r="A106" s="100" t="s">
        <v>58</v>
      </c>
      <c r="B106" s="40" t="s">
        <v>701</v>
      </c>
      <c r="C106" s="60">
        <v>1</v>
      </c>
      <c r="D106" s="60">
        <v>1</v>
      </c>
      <c r="E106" s="61" t="s">
        <v>563</v>
      </c>
      <c r="F106" s="62">
        <v>0</v>
      </c>
      <c r="G106" s="412">
        <f>C106*D106*F106</f>
        <v>0</v>
      </c>
      <c r="H106" s="346" t="s">
        <v>1646</v>
      </c>
      <c r="I106" s="346" t="s">
        <v>1646</v>
      </c>
      <c r="J106" s="346" t="s">
        <v>1646</v>
      </c>
      <c r="L106" s="819" t="str">
        <f t="shared" si="48"/>
        <v/>
      </c>
      <c r="M106" s="819" t="str">
        <f t="shared" si="49"/>
        <v/>
      </c>
      <c r="N106" s="819" t="str">
        <f t="shared" si="50"/>
        <v/>
      </c>
    </row>
    <row r="107" spans="1:14" ht="28">
      <c r="A107" s="100" t="s">
        <v>59</v>
      </c>
      <c r="B107" s="40" t="s">
        <v>1107</v>
      </c>
      <c r="C107" s="60">
        <v>1</v>
      </c>
      <c r="D107" s="60">
        <v>1</v>
      </c>
      <c r="E107" s="61" t="s">
        <v>563</v>
      </c>
      <c r="F107" s="62">
        <v>0</v>
      </c>
      <c r="G107" s="412">
        <f>C107*D107*F107</f>
        <v>0</v>
      </c>
      <c r="H107" s="346" t="s">
        <v>1646</v>
      </c>
      <c r="I107" s="346" t="s">
        <v>1646</v>
      </c>
      <c r="J107" s="346" t="s">
        <v>1646</v>
      </c>
      <c r="L107" s="819" t="str">
        <f t="shared" si="48"/>
        <v/>
      </c>
      <c r="M107" s="819" t="str">
        <f t="shared" si="49"/>
        <v/>
      </c>
      <c r="N107" s="819" t="str">
        <f t="shared" si="50"/>
        <v/>
      </c>
    </row>
    <row r="108" spans="1:14" ht="28">
      <c r="A108" s="101" t="s">
        <v>60</v>
      </c>
      <c r="B108" s="59" t="s">
        <v>696</v>
      </c>
      <c r="C108" s="89"/>
      <c r="D108" s="66">
        <v>0</v>
      </c>
      <c r="E108" s="67" t="s">
        <v>565</v>
      </c>
      <c r="F108" s="413">
        <f>G107</f>
        <v>0</v>
      </c>
      <c r="G108" s="412">
        <f>D108*F108</f>
        <v>0</v>
      </c>
      <c r="H108" s="346" t="s">
        <v>1646</v>
      </c>
      <c r="I108" s="346" t="s">
        <v>1646</v>
      </c>
      <c r="J108" s="346" t="s">
        <v>1646</v>
      </c>
      <c r="L108" s="819" t="str">
        <f t="shared" si="48"/>
        <v/>
      </c>
      <c r="M108" s="819" t="str">
        <f t="shared" si="49"/>
        <v/>
      </c>
      <c r="N108" s="819" t="str">
        <f t="shared" si="50"/>
        <v/>
      </c>
    </row>
    <row r="109" spans="1:14" ht="28">
      <c r="A109" s="100" t="s">
        <v>61</v>
      </c>
      <c r="B109" s="86" t="s">
        <v>702</v>
      </c>
      <c r="C109" s="60">
        <v>1</v>
      </c>
      <c r="D109" s="60">
        <v>1</v>
      </c>
      <c r="E109" s="61" t="s">
        <v>563</v>
      </c>
      <c r="F109" s="62">
        <v>0</v>
      </c>
      <c r="G109" s="412">
        <f>C109*D109*F109</f>
        <v>0</v>
      </c>
      <c r="H109" s="346" t="s">
        <v>1646</v>
      </c>
      <c r="I109" s="346" t="s">
        <v>1646</v>
      </c>
      <c r="J109" s="346" t="s">
        <v>1646</v>
      </c>
      <c r="L109" s="819" t="str">
        <f t="shared" si="48"/>
        <v/>
      </c>
      <c r="M109" s="819" t="str">
        <f t="shared" si="49"/>
        <v/>
      </c>
      <c r="N109" s="819" t="str">
        <f t="shared" si="50"/>
        <v/>
      </c>
    </row>
    <row r="110" spans="1:14" ht="28">
      <c r="A110" s="102">
        <v>10.52</v>
      </c>
      <c r="B110" s="40" t="s">
        <v>1126</v>
      </c>
      <c r="C110" s="60">
        <v>1</v>
      </c>
      <c r="D110" s="60">
        <v>1</v>
      </c>
      <c r="E110" s="61" t="s">
        <v>563</v>
      </c>
      <c r="F110" s="62">
        <v>0</v>
      </c>
      <c r="G110" s="412">
        <f>C110*D110*F110</f>
        <v>0</v>
      </c>
      <c r="H110" s="346" t="s">
        <v>1646</v>
      </c>
      <c r="I110" s="346" t="s">
        <v>1646</v>
      </c>
      <c r="J110" s="346" t="s">
        <v>1646</v>
      </c>
      <c r="L110" s="819" t="str">
        <f t="shared" si="48"/>
        <v/>
      </c>
      <c r="M110" s="819" t="str">
        <f t="shared" si="49"/>
        <v/>
      </c>
      <c r="N110" s="819" t="str">
        <f t="shared" si="50"/>
        <v/>
      </c>
    </row>
    <row r="111" spans="1:14" ht="28">
      <c r="A111" s="101" t="s">
        <v>62</v>
      </c>
      <c r="B111" s="59" t="s">
        <v>696</v>
      </c>
      <c r="C111" s="89"/>
      <c r="D111" s="66">
        <v>0</v>
      </c>
      <c r="E111" s="67" t="s">
        <v>565</v>
      </c>
      <c r="F111" s="413">
        <f>G110</f>
        <v>0</v>
      </c>
      <c r="G111" s="412">
        <f>D111*F111</f>
        <v>0</v>
      </c>
      <c r="H111" s="346" t="s">
        <v>1646</v>
      </c>
      <c r="I111" s="346" t="s">
        <v>1646</v>
      </c>
      <c r="J111" s="346" t="s">
        <v>1646</v>
      </c>
      <c r="L111" s="819" t="str">
        <f t="shared" si="48"/>
        <v/>
      </c>
      <c r="M111" s="819" t="str">
        <f t="shared" si="49"/>
        <v/>
      </c>
      <c r="N111" s="819" t="str">
        <f t="shared" si="50"/>
        <v/>
      </c>
    </row>
    <row r="112" spans="1:14" ht="28">
      <c r="A112" s="100" t="s">
        <v>64</v>
      </c>
      <c r="B112" s="86" t="s">
        <v>703</v>
      </c>
      <c r="C112" s="60">
        <v>1</v>
      </c>
      <c r="D112" s="60">
        <v>1</v>
      </c>
      <c r="E112" s="61" t="s">
        <v>563</v>
      </c>
      <c r="F112" s="62">
        <v>0</v>
      </c>
      <c r="G112" s="412">
        <f>C112*D112*F112</f>
        <v>0</v>
      </c>
      <c r="H112" s="346" t="s">
        <v>1646</v>
      </c>
      <c r="I112" s="346" t="s">
        <v>1646</v>
      </c>
      <c r="J112" s="346" t="s">
        <v>1646</v>
      </c>
      <c r="L112" s="819" t="str">
        <f t="shared" si="48"/>
        <v/>
      </c>
      <c r="M112" s="819" t="str">
        <f t="shared" si="49"/>
        <v/>
      </c>
      <c r="N112" s="819" t="str">
        <f t="shared" si="50"/>
        <v/>
      </c>
    </row>
    <row r="113" spans="1:14" ht="28">
      <c r="A113" s="100" t="s">
        <v>63</v>
      </c>
      <c r="B113" s="64" t="s">
        <v>704</v>
      </c>
      <c r="C113" s="60">
        <v>1</v>
      </c>
      <c r="D113" s="60">
        <v>1</v>
      </c>
      <c r="E113" s="61" t="s">
        <v>563</v>
      </c>
      <c r="F113" s="62">
        <v>0</v>
      </c>
      <c r="G113" s="412">
        <f>C113*D113*F113</f>
        <v>0</v>
      </c>
      <c r="H113" s="346" t="s">
        <v>1646</v>
      </c>
      <c r="I113" s="346" t="s">
        <v>1646</v>
      </c>
      <c r="J113" s="346" t="s">
        <v>1646</v>
      </c>
      <c r="L113" s="819" t="str">
        <f t="shared" ref="L113:L122" si="51">IF(OR(H113="Oui",H113="Yes"),G113,"")</f>
        <v/>
      </c>
      <c r="M113" s="819" t="str">
        <f t="shared" ref="M113:M122" si="52">IF(OR(I113="Oui",I113="Yes"),G113,"")</f>
        <v/>
      </c>
      <c r="N113" s="819" t="str">
        <f t="shared" ref="N113:N122" si="53">IF(OR(J113="Oui",J113="Yes"),G113,"")</f>
        <v/>
      </c>
    </row>
    <row r="114" spans="1:14" ht="28">
      <c r="A114" s="100" t="s">
        <v>65</v>
      </c>
      <c r="B114" s="59" t="s">
        <v>696</v>
      </c>
      <c r="C114" s="89"/>
      <c r="D114" s="66">
        <v>0</v>
      </c>
      <c r="E114" s="67" t="s">
        <v>565</v>
      </c>
      <c r="F114" s="413">
        <f>G113</f>
        <v>0</v>
      </c>
      <c r="G114" s="412">
        <f>D114*F114</f>
        <v>0</v>
      </c>
      <c r="H114" s="346" t="s">
        <v>1646</v>
      </c>
      <c r="I114" s="346" t="s">
        <v>1646</v>
      </c>
      <c r="J114" s="346" t="s">
        <v>1646</v>
      </c>
      <c r="L114" s="819" t="str">
        <f t="shared" si="51"/>
        <v/>
      </c>
      <c r="M114" s="819" t="str">
        <f t="shared" si="52"/>
        <v/>
      </c>
      <c r="N114" s="819" t="str">
        <f t="shared" si="53"/>
        <v/>
      </c>
    </row>
    <row r="115" spans="1:14" ht="28">
      <c r="A115" s="39" t="s">
        <v>1378</v>
      </c>
      <c r="B115" s="86" t="s">
        <v>1579</v>
      </c>
      <c r="C115" s="60">
        <v>1</v>
      </c>
      <c r="D115" s="60">
        <v>1</v>
      </c>
      <c r="E115" s="61" t="s">
        <v>563</v>
      </c>
      <c r="F115" s="62">
        <v>0</v>
      </c>
      <c r="G115" s="412">
        <f>C115*D115*F115</f>
        <v>0</v>
      </c>
      <c r="H115" s="346" t="s">
        <v>1646</v>
      </c>
      <c r="I115" s="346" t="s">
        <v>1646</v>
      </c>
      <c r="J115" s="346" t="s">
        <v>1646</v>
      </c>
      <c r="L115" s="819" t="str">
        <f t="shared" si="51"/>
        <v/>
      </c>
      <c r="M115" s="819" t="str">
        <f t="shared" si="52"/>
        <v/>
      </c>
      <c r="N115" s="819" t="str">
        <f t="shared" si="53"/>
        <v/>
      </c>
    </row>
    <row r="116" spans="1:14" ht="28">
      <c r="A116" s="100" t="s">
        <v>66</v>
      </c>
      <c r="B116" s="86" t="s">
        <v>705</v>
      </c>
      <c r="C116" s="60">
        <v>1</v>
      </c>
      <c r="D116" s="60">
        <v>1</v>
      </c>
      <c r="E116" s="61" t="s">
        <v>563</v>
      </c>
      <c r="F116" s="62">
        <v>0</v>
      </c>
      <c r="G116" s="412">
        <f>C116*D116*F116</f>
        <v>0</v>
      </c>
      <c r="H116" s="346" t="s">
        <v>1646</v>
      </c>
      <c r="I116" s="346" t="s">
        <v>1646</v>
      </c>
      <c r="J116" s="346" t="s">
        <v>1646</v>
      </c>
      <c r="L116" s="819" t="str">
        <f t="shared" si="51"/>
        <v/>
      </c>
      <c r="M116" s="819" t="str">
        <f t="shared" si="52"/>
        <v/>
      </c>
      <c r="N116" s="819" t="str">
        <f t="shared" si="53"/>
        <v/>
      </c>
    </row>
    <row r="117" spans="1:14" ht="28">
      <c r="A117" s="101" t="s">
        <v>67</v>
      </c>
      <c r="B117" s="40" t="s">
        <v>706</v>
      </c>
      <c r="C117" s="60">
        <v>1</v>
      </c>
      <c r="D117" s="60">
        <v>1</v>
      </c>
      <c r="E117" s="61" t="s">
        <v>563</v>
      </c>
      <c r="F117" s="62">
        <v>0</v>
      </c>
      <c r="G117" s="412">
        <f>C117*D117*F117</f>
        <v>0</v>
      </c>
      <c r="H117" s="346" t="s">
        <v>1646</v>
      </c>
      <c r="I117" s="346" t="s">
        <v>1646</v>
      </c>
      <c r="J117" s="346" t="s">
        <v>1646</v>
      </c>
      <c r="L117" s="819" t="str">
        <f t="shared" si="51"/>
        <v/>
      </c>
      <c r="M117" s="819" t="str">
        <f t="shared" si="52"/>
        <v/>
      </c>
      <c r="N117" s="819" t="str">
        <f t="shared" si="53"/>
        <v/>
      </c>
    </row>
    <row r="118" spans="1:14" ht="28">
      <c r="A118" s="101" t="s">
        <v>68</v>
      </c>
      <c r="B118" s="64" t="s">
        <v>707</v>
      </c>
      <c r="C118" s="60">
        <v>1</v>
      </c>
      <c r="D118" s="60">
        <v>1</v>
      </c>
      <c r="E118" s="61" t="s">
        <v>563</v>
      </c>
      <c r="F118" s="62">
        <v>0</v>
      </c>
      <c r="G118" s="412">
        <f>C118*D118*F118</f>
        <v>0</v>
      </c>
      <c r="H118" s="346" t="s">
        <v>1646</v>
      </c>
      <c r="I118" s="346" t="s">
        <v>1646</v>
      </c>
      <c r="J118" s="346" t="s">
        <v>1646</v>
      </c>
      <c r="L118" s="819" t="str">
        <f t="shared" si="51"/>
        <v/>
      </c>
      <c r="M118" s="819" t="str">
        <f t="shared" si="52"/>
        <v/>
      </c>
      <c r="N118" s="819" t="str">
        <f t="shared" si="53"/>
        <v/>
      </c>
    </row>
    <row r="119" spans="1:14" ht="28">
      <c r="A119" s="101" t="s">
        <v>69</v>
      </c>
      <c r="B119" s="64" t="s">
        <v>708</v>
      </c>
      <c r="C119" s="60">
        <v>1</v>
      </c>
      <c r="D119" s="60">
        <v>1</v>
      </c>
      <c r="E119" s="61" t="s">
        <v>563</v>
      </c>
      <c r="F119" s="62">
        <v>0</v>
      </c>
      <c r="G119" s="412">
        <f>C119*D119*F119</f>
        <v>0</v>
      </c>
      <c r="H119" s="346" t="s">
        <v>1646</v>
      </c>
      <c r="I119" s="346" t="s">
        <v>1646</v>
      </c>
      <c r="J119" s="346" t="s">
        <v>1646</v>
      </c>
      <c r="L119" s="819" t="str">
        <f t="shared" si="51"/>
        <v/>
      </c>
      <c r="M119" s="819" t="str">
        <f t="shared" si="52"/>
        <v/>
      </c>
      <c r="N119" s="819" t="str">
        <f t="shared" si="53"/>
        <v/>
      </c>
    </row>
    <row r="120" spans="1:14" ht="28">
      <c r="A120" s="101" t="s">
        <v>70</v>
      </c>
      <c r="B120" s="40" t="s">
        <v>1199</v>
      </c>
      <c r="C120" s="92"/>
      <c r="D120" s="66">
        <v>0</v>
      </c>
      <c r="E120" s="67" t="s">
        <v>565</v>
      </c>
      <c r="F120" s="413">
        <f>SUM(G98:G115)</f>
        <v>0</v>
      </c>
      <c r="G120" s="412">
        <f>D120*F120</f>
        <v>0</v>
      </c>
      <c r="H120" s="346" t="s">
        <v>1646</v>
      </c>
      <c r="I120" s="346" t="s">
        <v>1646</v>
      </c>
      <c r="J120" s="346" t="s">
        <v>1646</v>
      </c>
      <c r="L120" s="819" t="str">
        <f t="shared" si="51"/>
        <v/>
      </c>
      <c r="M120" s="819" t="str">
        <f t="shared" si="52"/>
        <v/>
      </c>
      <c r="N120" s="819" t="str">
        <f t="shared" si="53"/>
        <v/>
      </c>
    </row>
    <row r="121" spans="1:14" ht="28">
      <c r="A121" s="101" t="s">
        <v>552</v>
      </c>
      <c r="B121" s="86" t="s">
        <v>694</v>
      </c>
      <c r="C121" s="60">
        <v>1</v>
      </c>
      <c r="D121" s="60">
        <v>1</v>
      </c>
      <c r="E121" s="61" t="s">
        <v>563</v>
      </c>
      <c r="F121" s="62">
        <v>0</v>
      </c>
      <c r="G121" s="412">
        <f>C121*D121*F121</f>
        <v>0</v>
      </c>
      <c r="H121" s="346" t="s">
        <v>1646</v>
      </c>
      <c r="I121" s="346" t="s">
        <v>1646</v>
      </c>
      <c r="J121" s="346" t="s">
        <v>1646</v>
      </c>
      <c r="L121" s="819" t="str">
        <f t="shared" si="51"/>
        <v/>
      </c>
      <c r="M121" s="819" t="str">
        <f t="shared" si="52"/>
        <v/>
      </c>
      <c r="N121" s="819" t="str">
        <f t="shared" si="53"/>
        <v/>
      </c>
    </row>
    <row r="122" spans="1:14" ht="28">
      <c r="A122" s="101" t="s">
        <v>71</v>
      </c>
      <c r="B122" s="40" t="s">
        <v>787</v>
      </c>
      <c r="C122" s="60">
        <v>1</v>
      </c>
      <c r="D122" s="60">
        <v>1</v>
      </c>
      <c r="E122" s="61" t="s">
        <v>563</v>
      </c>
      <c r="F122" s="62">
        <v>0</v>
      </c>
      <c r="G122" s="412">
        <f>C122*D122*F122</f>
        <v>0</v>
      </c>
      <c r="H122" s="346" t="s">
        <v>1646</v>
      </c>
      <c r="I122" s="346" t="s">
        <v>1646</v>
      </c>
      <c r="J122" s="346" t="s">
        <v>1646</v>
      </c>
      <c r="L122" s="819" t="str">
        <f t="shared" si="51"/>
        <v/>
      </c>
      <c r="M122" s="819" t="str">
        <f t="shared" si="52"/>
        <v/>
      </c>
      <c r="N122" s="819" t="str">
        <f t="shared" si="53"/>
        <v/>
      </c>
    </row>
    <row r="123" spans="1:14" s="56" customFormat="1" ht="19" customHeight="1">
      <c r="A123" s="90">
        <v>10</v>
      </c>
      <c r="B123" s="191" t="s">
        <v>709</v>
      </c>
      <c r="C123" s="83"/>
      <c r="D123" s="84"/>
      <c r="E123" s="84"/>
      <c r="F123" s="84"/>
      <c r="G123" s="408">
        <f>SUM(G98:G122)</f>
        <v>0</v>
      </c>
      <c r="H123" s="297"/>
      <c r="I123" s="297"/>
      <c r="J123" s="297"/>
      <c r="L123" s="825">
        <f>SUM(L98:L122)</f>
        <v>0</v>
      </c>
      <c r="M123" s="825">
        <f>SUM(M98:M122)</f>
        <v>0</v>
      </c>
      <c r="N123" s="825">
        <f>SUM(N98:N122)</f>
        <v>0</v>
      </c>
    </row>
    <row r="124" spans="1:14">
      <c r="A124" s="73"/>
      <c r="D124" s="42"/>
      <c r="G124" s="425"/>
    </row>
    <row r="125" spans="1:14">
      <c r="A125" s="94">
        <v>11</v>
      </c>
      <c r="B125" s="190" t="s">
        <v>710</v>
      </c>
      <c r="C125" s="75"/>
      <c r="D125" s="76"/>
      <c r="E125" s="76"/>
      <c r="F125" s="76"/>
      <c r="G125" s="427"/>
    </row>
    <row r="126" spans="1:14" ht="42">
      <c r="A126" s="298" t="s">
        <v>592</v>
      </c>
      <c r="B126" s="299" t="s">
        <v>562</v>
      </c>
      <c r="C126" s="300" t="s">
        <v>668</v>
      </c>
      <c r="D126" s="301" t="s">
        <v>669</v>
      </c>
      <c r="E126" s="301" t="s">
        <v>670</v>
      </c>
      <c r="F126" s="302" t="s">
        <v>671</v>
      </c>
      <c r="G126" s="424" t="s">
        <v>560</v>
      </c>
      <c r="H126" s="417" t="s">
        <v>2837</v>
      </c>
      <c r="I126" s="418" t="s">
        <v>2793</v>
      </c>
      <c r="J126" s="418" t="s">
        <v>1647</v>
      </c>
      <c r="L126" s="822" t="s">
        <v>2837</v>
      </c>
      <c r="M126" s="823" t="s">
        <v>2793</v>
      </c>
      <c r="N126" s="823" t="s">
        <v>1647</v>
      </c>
    </row>
    <row r="127" spans="1:14" ht="42">
      <c r="A127" s="103" t="s">
        <v>72</v>
      </c>
      <c r="B127" s="86" t="s">
        <v>711</v>
      </c>
      <c r="C127" s="60">
        <v>1</v>
      </c>
      <c r="D127" s="60">
        <v>1</v>
      </c>
      <c r="E127" s="61" t="s">
        <v>563</v>
      </c>
      <c r="F127" s="62">
        <v>0</v>
      </c>
      <c r="G127" s="412">
        <f t="shared" ref="G127:G137" si="54">C127*D127*F127</f>
        <v>0</v>
      </c>
      <c r="H127" s="346" t="s">
        <v>1646</v>
      </c>
      <c r="I127" s="346" t="s">
        <v>1646</v>
      </c>
      <c r="J127" s="346" t="s">
        <v>1646</v>
      </c>
      <c r="L127" s="819" t="str">
        <f t="shared" ref="L127" si="55">IF(OR(H127="Oui",H127="Yes"),G127,"")</f>
        <v/>
      </c>
      <c r="M127" s="819" t="str">
        <f t="shared" ref="M127" si="56">IF(OR(I127="Oui",I127="Yes"),G127,"")</f>
        <v/>
      </c>
      <c r="N127" s="819" t="str">
        <f t="shared" ref="N127" si="57">IF(OR(J127="Oui",J127="Yes"),G127,"")</f>
        <v/>
      </c>
    </row>
    <row r="128" spans="1:14" ht="42">
      <c r="A128" s="111" t="s">
        <v>73</v>
      </c>
      <c r="B128" s="64" t="s">
        <v>712</v>
      </c>
      <c r="C128" s="159">
        <v>1</v>
      </c>
      <c r="D128" s="159">
        <v>1</v>
      </c>
      <c r="E128" s="296" t="s">
        <v>563</v>
      </c>
      <c r="F128" s="160">
        <v>0</v>
      </c>
      <c r="G128" s="414">
        <f t="shared" si="54"/>
        <v>0</v>
      </c>
      <c r="H128" s="346" t="s">
        <v>1646</v>
      </c>
      <c r="I128" s="346" t="s">
        <v>1646</v>
      </c>
      <c r="J128" s="346" t="s">
        <v>1646</v>
      </c>
      <c r="L128" s="819" t="str">
        <f t="shared" ref="L128:L140" si="58">IF(OR(H128="Oui",H128="Yes"),G128,"")</f>
        <v/>
      </c>
      <c r="M128" s="819" t="str">
        <f t="shared" ref="M128:M140" si="59">IF(OR(I128="Oui",I128="Yes"),G128,"")</f>
        <v/>
      </c>
      <c r="N128" s="819" t="str">
        <f t="shared" ref="N128:N140" si="60">IF(OR(J128="Oui",J128="Yes"),G128,"")</f>
        <v/>
      </c>
    </row>
    <row r="129" spans="1:14" ht="28">
      <c r="A129" s="99" t="s">
        <v>74</v>
      </c>
      <c r="B129" s="64" t="s">
        <v>713</v>
      </c>
      <c r="C129" s="60">
        <v>1</v>
      </c>
      <c r="D129" s="60">
        <v>1</v>
      </c>
      <c r="E129" s="61" t="s">
        <v>563</v>
      </c>
      <c r="F129" s="62">
        <v>0</v>
      </c>
      <c r="G129" s="412">
        <f t="shared" si="54"/>
        <v>0</v>
      </c>
      <c r="H129" s="346" t="s">
        <v>1646</v>
      </c>
      <c r="I129" s="346" t="s">
        <v>1646</v>
      </c>
      <c r="J129" s="346" t="s">
        <v>1646</v>
      </c>
      <c r="L129" s="819" t="str">
        <f t="shared" si="58"/>
        <v/>
      </c>
      <c r="M129" s="819" t="str">
        <f t="shared" si="59"/>
        <v/>
      </c>
      <c r="N129" s="819" t="str">
        <f t="shared" si="60"/>
        <v/>
      </c>
    </row>
    <row r="130" spans="1:14" ht="28">
      <c r="A130" s="97" t="s">
        <v>75</v>
      </c>
      <c r="B130" s="64" t="s">
        <v>1612</v>
      </c>
      <c r="C130" s="60">
        <v>1</v>
      </c>
      <c r="D130" s="60">
        <v>1</v>
      </c>
      <c r="E130" s="61" t="s">
        <v>563</v>
      </c>
      <c r="F130" s="62">
        <v>0</v>
      </c>
      <c r="G130" s="412">
        <f t="shared" si="54"/>
        <v>0</v>
      </c>
      <c r="H130" s="346" t="s">
        <v>1646</v>
      </c>
      <c r="I130" s="346" t="s">
        <v>1646</v>
      </c>
      <c r="J130" s="346" t="s">
        <v>1646</v>
      </c>
      <c r="L130" s="819" t="str">
        <f t="shared" si="58"/>
        <v/>
      </c>
      <c r="M130" s="819" t="str">
        <f t="shared" si="59"/>
        <v/>
      </c>
      <c r="N130" s="819" t="str">
        <f t="shared" si="60"/>
        <v/>
      </c>
    </row>
    <row r="131" spans="1:14" ht="28">
      <c r="A131" s="96" t="s">
        <v>76</v>
      </c>
      <c r="B131" s="40" t="s">
        <v>1613</v>
      </c>
      <c r="C131" s="60">
        <v>1</v>
      </c>
      <c r="D131" s="60">
        <v>1</v>
      </c>
      <c r="E131" s="61" t="s">
        <v>563</v>
      </c>
      <c r="F131" s="62">
        <v>0</v>
      </c>
      <c r="G131" s="412">
        <f t="shared" si="54"/>
        <v>0</v>
      </c>
      <c r="H131" s="346" t="s">
        <v>1646</v>
      </c>
      <c r="I131" s="346" t="s">
        <v>1646</v>
      </c>
      <c r="J131" s="346" t="s">
        <v>1646</v>
      </c>
      <c r="L131" s="819" t="str">
        <f t="shared" si="58"/>
        <v/>
      </c>
      <c r="M131" s="819" t="str">
        <f t="shared" si="59"/>
        <v/>
      </c>
      <c r="N131" s="819" t="str">
        <f t="shared" si="60"/>
        <v/>
      </c>
    </row>
    <row r="132" spans="1:14" ht="28">
      <c r="A132" s="96" t="s">
        <v>77</v>
      </c>
      <c r="B132" s="40" t="s">
        <v>1614</v>
      </c>
      <c r="C132" s="60">
        <v>1</v>
      </c>
      <c r="D132" s="60">
        <v>1</v>
      </c>
      <c r="E132" s="61" t="s">
        <v>563</v>
      </c>
      <c r="F132" s="62">
        <v>0</v>
      </c>
      <c r="G132" s="412">
        <f t="shared" si="54"/>
        <v>0</v>
      </c>
      <c r="H132" s="346" t="s">
        <v>1646</v>
      </c>
      <c r="I132" s="346" t="s">
        <v>1646</v>
      </c>
      <c r="J132" s="346" t="s">
        <v>1646</v>
      </c>
      <c r="L132" s="819" t="str">
        <f t="shared" si="58"/>
        <v/>
      </c>
      <c r="M132" s="819" t="str">
        <f t="shared" si="59"/>
        <v/>
      </c>
      <c r="N132" s="819" t="str">
        <f t="shared" si="60"/>
        <v/>
      </c>
    </row>
    <row r="133" spans="1:14" ht="28">
      <c r="A133" s="96" t="s">
        <v>78</v>
      </c>
      <c r="B133" s="40" t="s">
        <v>1615</v>
      </c>
      <c r="C133" s="60">
        <v>1</v>
      </c>
      <c r="D133" s="60">
        <v>1</v>
      </c>
      <c r="E133" s="61" t="s">
        <v>563</v>
      </c>
      <c r="F133" s="62">
        <v>0</v>
      </c>
      <c r="G133" s="412">
        <f t="shared" si="54"/>
        <v>0</v>
      </c>
      <c r="H133" s="346" t="s">
        <v>1646</v>
      </c>
      <c r="I133" s="346" t="s">
        <v>1646</v>
      </c>
      <c r="J133" s="346" t="s">
        <v>1646</v>
      </c>
      <c r="L133" s="819" t="str">
        <f t="shared" si="58"/>
        <v/>
      </c>
      <c r="M133" s="819" t="str">
        <f t="shared" si="59"/>
        <v/>
      </c>
      <c r="N133" s="819" t="str">
        <f t="shared" si="60"/>
        <v/>
      </c>
    </row>
    <row r="134" spans="1:14" ht="28">
      <c r="A134" s="98" t="s">
        <v>79</v>
      </c>
      <c r="B134" s="40" t="s">
        <v>714</v>
      </c>
      <c r="C134" s="60">
        <v>1</v>
      </c>
      <c r="D134" s="60">
        <v>1</v>
      </c>
      <c r="E134" s="61" t="s">
        <v>563</v>
      </c>
      <c r="F134" s="62">
        <v>10</v>
      </c>
      <c r="G134" s="412">
        <v>0</v>
      </c>
      <c r="H134" s="346" t="s">
        <v>1646</v>
      </c>
      <c r="I134" s="346" t="s">
        <v>1646</v>
      </c>
      <c r="J134" s="346" t="s">
        <v>1646</v>
      </c>
      <c r="L134" s="819" t="str">
        <f t="shared" si="58"/>
        <v/>
      </c>
      <c r="M134" s="819" t="str">
        <f t="shared" si="59"/>
        <v/>
      </c>
      <c r="N134" s="819" t="str">
        <f t="shared" si="60"/>
        <v/>
      </c>
    </row>
    <row r="135" spans="1:14" ht="28">
      <c r="A135" s="96" t="s">
        <v>80</v>
      </c>
      <c r="B135" s="40" t="s">
        <v>715</v>
      </c>
      <c r="C135" s="60">
        <v>1</v>
      </c>
      <c r="D135" s="60">
        <v>1</v>
      </c>
      <c r="E135" s="61" t="s">
        <v>563</v>
      </c>
      <c r="F135" s="62">
        <v>0</v>
      </c>
      <c r="G135" s="412">
        <f t="shared" si="54"/>
        <v>0</v>
      </c>
      <c r="H135" s="346" t="s">
        <v>1646</v>
      </c>
      <c r="I135" s="346" t="s">
        <v>1646</v>
      </c>
      <c r="J135" s="346" t="s">
        <v>1646</v>
      </c>
      <c r="L135" s="819" t="str">
        <f t="shared" si="58"/>
        <v/>
      </c>
      <c r="M135" s="819" t="str">
        <f t="shared" si="59"/>
        <v/>
      </c>
      <c r="N135" s="819" t="str">
        <f t="shared" si="60"/>
        <v/>
      </c>
    </row>
    <row r="136" spans="1:14" ht="28">
      <c r="A136" s="96" t="s">
        <v>81</v>
      </c>
      <c r="B136" s="40" t="s">
        <v>716</v>
      </c>
      <c r="C136" s="60">
        <v>1</v>
      </c>
      <c r="D136" s="60">
        <v>1</v>
      </c>
      <c r="E136" s="61" t="s">
        <v>563</v>
      </c>
      <c r="F136" s="62">
        <v>0</v>
      </c>
      <c r="G136" s="412">
        <f t="shared" si="54"/>
        <v>0</v>
      </c>
      <c r="H136" s="346" t="s">
        <v>1646</v>
      </c>
      <c r="I136" s="346" t="s">
        <v>1646</v>
      </c>
      <c r="J136" s="346" t="s">
        <v>1646</v>
      </c>
      <c r="L136" s="819" t="str">
        <f t="shared" si="58"/>
        <v/>
      </c>
      <c r="M136" s="819" t="str">
        <f t="shared" si="59"/>
        <v/>
      </c>
      <c r="N136" s="819" t="str">
        <f t="shared" si="60"/>
        <v/>
      </c>
    </row>
    <row r="137" spans="1:14" s="290" customFormat="1" ht="24" customHeight="1">
      <c r="A137" s="97" t="s">
        <v>82</v>
      </c>
      <c r="B137" s="64" t="s">
        <v>717</v>
      </c>
      <c r="C137" s="60">
        <v>1</v>
      </c>
      <c r="D137" s="60">
        <v>1</v>
      </c>
      <c r="E137" s="250" t="s">
        <v>563</v>
      </c>
      <c r="F137" s="62">
        <v>0</v>
      </c>
      <c r="G137" s="412">
        <f t="shared" si="54"/>
        <v>0</v>
      </c>
      <c r="H137" s="346" t="s">
        <v>1646</v>
      </c>
      <c r="I137" s="346" t="s">
        <v>1646</v>
      </c>
      <c r="J137" s="346" t="s">
        <v>1646</v>
      </c>
      <c r="L137" s="819" t="str">
        <f t="shared" si="58"/>
        <v/>
      </c>
      <c r="M137" s="819" t="str">
        <f t="shared" si="59"/>
        <v/>
      </c>
      <c r="N137" s="819" t="str">
        <f t="shared" si="60"/>
        <v/>
      </c>
    </row>
    <row r="138" spans="1:14" ht="28">
      <c r="A138" s="98" t="s">
        <v>83</v>
      </c>
      <c r="B138" s="40" t="s">
        <v>1199</v>
      </c>
      <c r="C138" s="89"/>
      <c r="D138" s="66">
        <v>0</v>
      </c>
      <c r="E138" s="67" t="s">
        <v>565</v>
      </c>
      <c r="F138" s="413">
        <f>SUM(G127:G129)</f>
        <v>0</v>
      </c>
      <c r="G138" s="412">
        <f>D138*F138</f>
        <v>0</v>
      </c>
      <c r="H138" s="346" t="s">
        <v>1646</v>
      </c>
      <c r="I138" s="346" t="s">
        <v>1646</v>
      </c>
      <c r="J138" s="346" t="s">
        <v>1646</v>
      </c>
      <c r="L138" s="819" t="str">
        <f t="shared" si="58"/>
        <v/>
      </c>
      <c r="M138" s="819" t="str">
        <f t="shared" si="59"/>
        <v/>
      </c>
      <c r="N138" s="819" t="str">
        <f t="shared" si="60"/>
        <v/>
      </c>
    </row>
    <row r="139" spans="1:14" ht="28">
      <c r="A139" s="101" t="s">
        <v>1379</v>
      </c>
      <c r="B139" s="86" t="s">
        <v>694</v>
      </c>
      <c r="C139" s="60">
        <v>1</v>
      </c>
      <c r="D139" s="60">
        <v>1</v>
      </c>
      <c r="E139" s="61" t="s">
        <v>563</v>
      </c>
      <c r="F139" s="62">
        <v>0</v>
      </c>
      <c r="G139" s="412">
        <f>C139*D139*F139</f>
        <v>0</v>
      </c>
      <c r="H139" s="346" t="s">
        <v>1646</v>
      </c>
      <c r="I139" s="346" t="s">
        <v>1646</v>
      </c>
      <c r="J139" s="346" t="s">
        <v>1646</v>
      </c>
      <c r="L139" s="819" t="str">
        <f t="shared" si="58"/>
        <v/>
      </c>
      <c r="M139" s="819" t="str">
        <f t="shared" si="59"/>
        <v/>
      </c>
      <c r="N139" s="819" t="str">
        <f t="shared" si="60"/>
        <v/>
      </c>
    </row>
    <row r="140" spans="1:14" ht="28">
      <c r="A140" s="96" t="s">
        <v>84</v>
      </c>
      <c r="B140" s="40" t="s">
        <v>787</v>
      </c>
      <c r="C140" s="60">
        <v>1</v>
      </c>
      <c r="D140" s="60">
        <v>1</v>
      </c>
      <c r="E140" s="61" t="s">
        <v>563</v>
      </c>
      <c r="F140" s="62">
        <v>0</v>
      </c>
      <c r="G140" s="412">
        <f>C140*D140*F140</f>
        <v>0</v>
      </c>
      <c r="H140" s="346" t="s">
        <v>1646</v>
      </c>
      <c r="I140" s="346" t="s">
        <v>1646</v>
      </c>
      <c r="J140" s="346" t="s">
        <v>1646</v>
      </c>
      <c r="L140" s="819" t="str">
        <f t="shared" si="58"/>
        <v/>
      </c>
      <c r="M140" s="819" t="str">
        <f t="shared" si="59"/>
        <v/>
      </c>
      <c r="N140" s="819" t="str">
        <f t="shared" si="60"/>
        <v/>
      </c>
    </row>
    <row r="141" spans="1:14" s="56" customFormat="1" ht="19" customHeight="1">
      <c r="A141" s="95">
        <v>11</v>
      </c>
      <c r="B141" s="191" t="s">
        <v>718</v>
      </c>
      <c r="C141" s="83"/>
      <c r="D141" s="84"/>
      <c r="E141" s="84"/>
      <c r="F141" s="84"/>
      <c r="G141" s="408">
        <f>SUM(G127:G140)</f>
        <v>0</v>
      </c>
      <c r="H141" s="297"/>
      <c r="I141" s="297"/>
      <c r="J141" s="297"/>
      <c r="L141" s="825">
        <f t="shared" ref="L141" si="61">SUM(L127:L140)</f>
        <v>0</v>
      </c>
      <c r="M141" s="825">
        <f t="shared" ref="M141" si="62">SUM(M127:M140)</f>
        <v>0</v>
      </c>
      <c r="N141" s="825">
        <f t="shared" ref="N141" si="63">SUM(N127:N140)</f>
        <v>0</v>
      </c>
    </row>
    <row r="142" spans="1:14">
      <c r="A142" s="73"/>
      <c r="D142" s="42"/>
      <c r="G142" s="425"/>
    </row>
    <row r="143" spans="1:14">
      <c r="A143" s="94">
        <v>12</v>
      </c>
      <c r="B143" s="190" t="s">
        <v>719</v>
      </c>
      <c r="C143" s="75"/>
      <c r="D143" s="76"/>
      <c r="E143" s="76"/>
      <c r="F143" s="76"/>
      <c r="G143" s="427"/>
    </row>
    <row r="144" spans="1:14" ht="42">
      <c r="A144" s="298" t="s">
        <v>592</v>
      </c>
      <c r="B144" s="299" t="s">
        <v>562</v>
      </c>
      <c r="C144" s="300" t="s">
        <v>668</v>
      </c>
      <c r="D144" s="301" t="s">
        <v>669</v>
      </c>
      <c r="E144" s="301" t="s">
        <v>670</v>
      </c>
      <c r="F144" s="302" t="s">
        <v>671</v>
      </c>
      <c r="G144" s="424" t="s">
        <v>560</v>
      </c>
      <c r="H144" s="417" t="s">
        <v>2837</v>
      </c>
      <c r="I144" s="418" t="s">
        <v>2793</v>
      </c>
      <c r="J144" s="418" t="s">
        <v>1647</v>
      </c>
      <c r="L144" s="822" t="s">
        <v>2837</v>
      </c>
      <c r="M144" s="823" t="s">
        <v>2793</v>
      </c>
      <c r="N144" s="823" t="s">
        <v>1647</v>
      </c>
    </row>
    <row r="145" spans="1:14" ht="28">
      <c r="A145" s="98" t="s">
        <v>85</v>
      </c>
      <c r="B145" s="40" t="s">
        <v>720</v>
      </c>
      <c r="C145" s="60">
        <v>1</v>
      </c>
      <c r="D145" s="60">
        <v>1</v>
      </c>
      <c r="E145" s="61" t="s">
        <v>563</v>
      </c>
      <c r="F145" s="62">
        <v>0</v>
      </c>
      <c r="G145" s="412">
        <f t="shared" ref="G145:G171" si="64">C145*D145*F145</f>
        <v>0</v>
      </c>
      <c r="H145" s="346" t="s">
        <v>1646</v>
      </c>
      <c r="I145" s="346" t="s">
        <v>1646</v>
      </c>
      <c r="J145" s="346" t="s">
        <v>1646</v>
      </c>
      <c r="L145" s="819" t="str">
        <f t="shared" ref="L145" si="65">IF(OR(H145="Oui",H145="Yes"),G145,"")</f>
        <v/>
      </c>
      <c r="M145" s="819" t="str">
        <f t="shared" ref="M145" si="66">IF(OR(I145="Oui",I145="Yes"),G145,"")</f>
        <v/>
      </c>
      <c r="N145" s="819" t="str">
        <f t="shared" ref="N145" si="67">IF(OR(J145="Oui",J145="Yes"),G145,"")</f>
        <v/>
      </c>
    </row>
    <row r="146" spans="1:14" ht="28">
      <c r="A146" s="99" t="s">
        <v>86</v>
      </c>
      <c r="B146" s="64" t="s">
        <v>721</v>
      </c>
      <c r="C146" s="60">
        <v>1</v>
      </c>
      <c r="D146" s="60">
        <v>1</v>
      </c>
      <c r="E146" s="61" t="s">
        <v>563</v>
      </c>
      <c r="F146" s="62">
        <v>0</v>
      </c>
      <c r="G146" s="412">
        <f t="shared" si="64"/>
        <v>0</v>
      </c>
      <c r="H146" s="346" t="s">
        <v>1646</v>
      </c>
      <c r="I146" s="346" t="s">
        <v>1646</v>
      </c>
      <c r="J146" s="346" t="s">
        <v>1646</v>
      </c>
      <c r="L146" s="819" t="str">
        <f t="shared" ref="L146:L156" si="68">IF(OR(H146="Oui",H146="Yes"),G146,"")</f>
        <v/>
      </c>
      <c r="M146" s="819" t="str">
        <f t="shared" ref="M146:M156" si="69">IF(OR(I146="Oui",I146="Yes"),G146,"")</f>
        <v/>
      </c>
      <c r="N146" s="819" t="str">
        <f t="shared" ref="N146:N156" si="70">IF(OR(J146="Oui",J146="Yes"),G146,"")</f>
        <v/>
      </c>
    </row>
    <row r="147" spans="1:14" ht="28">
      <c r="A147" s="98" t="s">
        <v>87</v>
      </c>
      <c r="B147" s="40" t="s">
        <v>1127</v>
      </c>
      <c r="C147" s="60">
        <v>1</v>
      </c>
      <c r="D147" s="60">
        <v>1</v>
      </c>
      <c r="E147" s="61" t="s">
        <v>563</v>
      </c>
      <c r="F147" s="62">
        <v>0</v>
      </c>
      <c r="G147" s="412">
        <f t="shared" si="64"/>
        <v>0</v>
      </c>
      <c r="H147" s="346" t="s">
        <v>1646</v>
      </c>
      <c r="I147" s="346" t="s">
        <v>1646</v>
      </c>
      <c r="J147" s="346" t="s">
        <v>1646</v>
      </c>
      <c r="L147" s="819" t="str">
        <f t="shared" si="68"/>
        <v/>
      </c>
      <c r="M147" s="819" t="str">
        <f t="shared" si="69"/>
        <v/>
      </c>
      <c r="N147" s="819" t="str">
        <f t="shared" si="70"/>
        <v/>
      </c>
    </row>
    <row r="148" spans="1:14" ht="28">
      <c r="A148" s="98" t="s">
        <v>88</v>
      </c>
      <c r="B148" s="40" t="s">
        <v>722</v>
      </c>
      <c r="C148" s="60">
        <v>1</v>
      </c>
      <c r="D148" s="60">
        <v>1</v>
      </c>
      <c r="E148" s="61" t="s">
        <v>563</v>
      </c>
      <c r="F148" s="62">
        <v>0</v>
      </c>
      <c r="G148" s="412">
        <f t="shared" si="64"/>
        <v>0</v>
      </c>
      <c r="H148" s="346" t="s">
        <v>1646</v>
      </c>
      <c r="I148" s="346" t="s">
        <v>1646</v>
      </c>
      <c r="J148" s="346" t="s">
        <v>1646</v>
      </c>
      <c r="L148" s="819" t="str">
        <f t="shared" si="68"/>
        <v/>
      </c>
      <c r="M148" s="819" t="str">
        <f t="shared" si="69"/>
        <v/>
      </c>
      <c r="N148" s="819" t="str">
        <f t="shared" si="70"/>
        <v/>
      </c>
    </row>
    <row r="149" spans="1:14" ht="28">
      <c r="A149" s="98" t="s">
        <v>89</v>
      </c>
      <c r="B149" s="105" t="s">
        <v>723</v>
      </c>
      <c r="C149" s="60">
        <v>1</v>
      </c>
      <c r="D149" s="60">
        <v>1</v>
      </c>
      <c r="E149" s="61" t="s">
        <v>563</v>
      </c>
      <c r="F149" s="62">
        <v>0</v>
      </c>
      <c r="G149" s="412">
        <f t="shared" si="64"/>
        <v>0</v>
      </c>
      <c r="H149" s="346" t="s">
        <v>1646</v>
      </c>
      <c r="I149" s="346" t="s">
        <v>1646</v>
      </c>
      <c r="J149" s="346" t="s">
        <v>1646</v>
      </c>
      <c r="L149" s="819" t="str">
        <f t="shared" si="68"/>
        <v/>
      </c>
      <c r="M149" s="819" t="str">
        <f t="shared" si="69"/>
        <v/>
      </c>
      <c r="N149" s="819" t="str">
        <f t="shared" si="70"/>
        <v/>
      </c>
    </row>
    <row r="150" spans="1:14" ht="28">
      <c r="A150" s="98" t="s">
        <v>527</v>
      </c>
      <c r="B150" s="105" t="s">
        <v>724</v>
      </c>
      <c r="C150" s="60">
        <v>1</v>
      </c>
      <c r="D150" s="60">
        <v>1</v>
      </c>
      <c r="E150" s="61" t="s">
        <v>563</v>
      </c>
      <c r="F150" s="62">
        <v>0</v>
      </c>
      <c r="G150" s="412">
        <f t="shared" si="64"/>
        <v>0</v>
      </c>
      <c r="H150" s="346" t="s">
        <v>1646</v>
      </c>
      <c r="I150" s="346" t="s">
        <v>1646</v>
      </c>
      <c r="J150" s="346" t="s">
        <v>1646</v>
      </c>
      <c r="L150" s="819" t="str">
        <f t="shared" si="68"/>
        <v/>
      </c>
      <c r="M150" s="819" t="str">
        <f t="shared" si="69"/>
        <v/>
      </c>
      <c r="N150" s="819" t="str">
        <f t="shared" si="70"/>
        <v/>
      </c>
    </row>
    <row r="151" spans="1:14" ht="28">
      <c r="A151" s="98" t="s">
        <v>90</v>
      </c>
      <c r="B151" s="195" t="s">
        <v>1128</v>
      </c>
      <c r="C151" s="60">
        <v>1</v>
      </c>
      <c r="D151" s="60">
        <v>1</v>
      </c>
      <c r="E151" s="61" t="s">
        <v>563</v>
      </c>
      <c r="F151" s="62">
        <v>0</v>
      </c>
      <c r="G151" s="412">
        <f t="shared" si="64"/>
        <v>0</v>
      </c>
      <c r="H151" s="346" t="s">
        <v>1646</v>
      </c>
      <c r="I151" s="346" t="s">
        <v>1646</v>
      </c>
      <c r="J151" s="346" t="s">
        <v>1646</v>
      </c>
      <c r="L151" s="819" t="str">
        <f t="shared" si="68"/>
        <v/>
      </c>
      <c r="M151" s="819" t="str">
        <f t="shared" si="69"/>
        <v/>
      </c>
      <c r="N151" s="819" t="str">
        <f t="shared" si="70"/>
        <v/>
      </c>
    </row>
    <row r="152" spans="1:14" ht="28">
      <c r="A152" s="98" t="s">
        <v>91</v>
      </c>
      <c r="B152" s="196" t="s">
        <v>1129</v>
      </c>
      <c r="C152" s="60">
        <v>1</v>
      </c>
      <c r="D152" s="60">
        <v>1</v>
      </c>
      <c r="E152" s="61" t="s">
        <v>563</v>
      </c>
      <c r="F152" s="62">
        <v>0</v>
      </c>
      <c r="G152" s="412">
        <f t="shared" si="64"/>
        <v>0</v>
      </c>
      <c r="H152" s="346" t="s">
        <v>1646</v>
      </c>
      <c r="I152" s="346" t="s">
        <v>1646</v>
      </c>
      <c r="J152" s="346" t="s">
        <v>1646</v>
      </c>
      <c r="L152" s="819" t="str">
        <f t="shared" si="68"/>
        <v/>
      </c>
      <c r="M152" s="819" t="str">
        <f t="shared" si="69"/>
        <v/>
      </c>
      <c r="N152" s="819" t="str">
        <f t="shared" si="70"/>
        <v/>
      </c>
    </row>
    <row r="153" spans="1:14" ht="28">
      <c r="A153" s="98" t="s">
        <v>92</v>
      </c>
      <c r="B153" s="197" t="s">
        <v>1130</v>
      </c>
      <c r="C153" s="60">
        <v>1</v>
      </c>
      <c r="D153" s="60">
        <v>1</v>
      </c>
      <c r="E153" s="61" t="s">
        <v>563</v>
      </c>
      <c r="F153" s="62">
        <v>0</v>
      </c>
      <c r="G153" s="412">
        <f t="shared" si="64"/>
        <v>0</v>
      </c>
      <c r="H153" s="346" t="s">
        <v>1646</v>
      </c>
      <c r="I153" s="346" t="s">
        <v>1646</v>
      </c>
      <c r="J153" s="346" t="s">
        <v>1646</v>
      </c>
      <c r="L153" s="819" t="str">
        <f t="shared" si="68"/>
        <v/>
      </c>
      <c r="M153" s="819" t="str">
        <f t="shared" si="69"/>
        <v/>
      </c>
      <c r="N153" s="819" t="str">
        <f t="shared" si="70"/>
        <v/>
      </c>
    </row>
    <row r="154" spans="1:14" ht="28">
      <c r="A154" s="98" t="s">
        <v>93</v>
      </c>
      <c r="B154" s="40" t="s">
        <v>725</v>
      </c>
      <c r="C154" s="60">
        <v>1</v>
      </c>
      <c r="D154" s="60">
        <v>1</v>
      </c>
      <c r="E154" s="61" t="s">
        <v>563</v>
      </c>
      <c r="F154" s="62">
        <v>0</v>
      </c>
      <c r="G154" s="412">
        <f t="shared" si="64"/>
        <v>0</v>
      </c>
      <c r="H154" s="346" t="s">
        <v>1646</v>
      </c>
      <c r="I154" s="346" t="s">
        <v>1646</v>
      </c>
      <c r="J154" s="346" t="s">
        <v>1646</v>
      </c>
      <c r="L154" s="819" t="str">
        <f t="shared" si="68"/>
        <v/>
      </c>
      <c r="M154" s="819" t="str">
        <f t="shared" si="69"/>
        <v/>
      </c>
      <c r="N154" s="819" t="str">
        <f t="shared" si="70"/>
        <v/>
      </c>
    </row>
    <row r="155" spans="1:14" ht="28">
      <c r="A155" s="100" t="s">
        <v>526</v>
      </c>
      <c r="B155" s="40" t="s">
        <v>1208</v>
      </c>
      <c r="C155" s="60">
        <v>1</v>
      </c>
      <c r="D155" s="60">
        <v>1</v>
      </c>
      <c r="E155" s="61" t="s">
        <v>563</v>
      </c>
      <c r="F155" s="62">
        <v>0</v>
      </c>
      <c r="G155" s="412">
        <f t="shared" si="64"/>
        <v>0</v>
      </c>
      <c r="H155" s="346" t="s">
        <v>1646</v>
      </c>
      <c r="I155" s="346" t="s">
        <v>1646</v>
      </c>
      <c r="J155" s="346" t="s">
        <v>1646</v>
      </c>
      <c r="L155" s="819" t="str">
        <f t="shared" si="68"/>
        <v/>
      </c>
      <c r="M155" s="819" t="str">
        <f t="shared" si="69"/>
        <v/>
      </c>
      <c r="N155" s="819" t="str">
        <f t="shared" si="70"/>
        <v/>
      </c>
    </row>
    <row r="156" spans="1:14" ht="28">
      <c r="A156" s="100" t="s">
        <v>94</v>
      </c>
      <c r="B156" s="40" t="s">
        <v>1202</v>
      </c>
      <c r="C156" s="60">
        <v>1</v>
      </c>
      <c r="D156" s="60">
        <v>1</v>
      </c>
      <c r="E156" s="61" t="s">
        <v>563</v>
      </c>
      <c r="F156" s="62">
        <v>0</v>
      </c>
      <c r="G156" s="412">
        <f t="shared" si="64"/>
        <v>0</v>
      </c>
      <c r="H156" s="346" t="s">
        <v>1646</v>
      </c>
      <c r="I156" s="346" t="s">
        <v>1646</v>
      </c>
      <c r="J156" s="346" t="s">
        <v>1646</v>
      </c>
      <c r="L156" s="819" t="str">
        <f t="shared" si="68"/>
        <v/>
      </c>
      <c r="M156" s="819" t="str">
        <f t="shared" si="69"/>
        <v/>
      </c>
      <c r="N156" s="819" t="str">
        <f t="shared" si="70"/>
        <v/>
      </c>
    </row>
    <row r="157" spans="1:14" ht="28">
      <c r="A157" s="98" t="s">
        <v>95</v>
      </c>
      <c r="B157" s="40" t="s">
        <v>726</v>
      </c>
      <c r="C157" s="60">
        <v>1</v>
      </c>
      <c r="D157" s="60">
        <v>1</v>
      </c>
      <c r="E157" s="61" t="s">
        <v>563</v>
      </c>
      <c r="F157" s="62">
        <v>0</v>
      </c>
      <c r="G157" s="412">
        <f t="shared" si="64"/>
        <v>0</v>
      </c>
      <c r="H157" s="346" t="s">
        <v>1646</v>
      </c>
      <c r="I157" s="346" t="s">
        <v>1646</v>
      </c>
      <c r="J157" s="346" t="s">
        <v>1646</v>
      </c>
      <c r="L157" s="819" t="str">
        <f t="shared" ref="L157:L171" si="71">IF(OR(H157="Oui",H157="Yes"),G157,"")</f>
        <v/>
      </c>
      <c r="M157" s="819" t="str">
        <f t="shared" ref="M157:M171" si="72">IF(OR(I157="Oui",I157="Yes"),G157,"")</f>
        <v/>
      </c>
      <c r="N157" s="819" t="str">
        <f t="shared" ref="N157:N171" si="73">IF(OR(J157="Oui",J157="Yes"),G157,"")</f>
        <v/>
      </c>
    </row>
    <row r="158" spans="1:14" ht="28">
      <c r="A158" s="98" t="s">
        <v>96</v>
      </c>
      <c r="B158" s="40" t="s">
        <v>727</v>
      </c>
      <c r="C158" s="60">
        <v>1</v>
      </c>
      <c r="D158" s="60">
        <v>1</v>
      </c>
      <c r="E158" s="61" t="s">
        <v>563</v>
      </c>
      <c r="F158" s="62">
        <v>0</v>
      </c>
      <c r="G158" s="412">
        <f t="shared" si="64"/>
        <v>0</v>
      </c>
      <c r="H158" s="346" t="s">
        <v>1646</v>
      </c>
      <c r="I158" s="346" t="s">
        <v>1646</v>
      </c>
      <c r="J158" s="346" t="s">
        <v>1646</v>
      </c>
      <c r="L158" s="819" t="str">
        <f t="shared" si="71"/>
        <v/>
      </c>
      <c r="M158" s="819" t="str">
        <f t="shared" si="72"/>
        <v/>
      </c>
      <c r="N158" s="819" t="str">
        <f t="shared" si="73"/>
        <v/>
      </c>
    </row>
    <row r="159" spans="1:14" ht="28">
      <c r="A159" s="98" t="s">
        <v>97</v>
      </c>
      <c r="B159" s="40" t="s">
        <v>1109</v>
      </c>
      <c r="C159" s="60">
        <v>1</v>
      </c>
      <c r="D159" s="60">
        <v>1</v>
      </c>
      <c r="E159" s="61" t="s">
        <v>563</v>
      </c>
      <c r="F159" s="62">
        <v>0</v>
      </c>
      <c r="G159" s="412">
        <f t="shared" si="64"/>
        <v>0</v>
      </c>
      <c r="H159" s="346" t="s">
        <v>1646</v>
      </c>
      <c r="I159" s="346" t="s">
        <v>1646</v>
      </c>
      <c r="J159" s="346" t="s">
        <v>1646</v>
      </c>
      <c r="L159" s="819" t="str">
        <f t="shared" si="71"/>
        <v/>
      </c>
      <c r="M159" s="819" t="str">
        <f t="shared" si="72"/>
        <v/>
      </c>
      <c r="N159" s="819" t="str">
        <f t="shared" si="73"/>
        <v/>
      </c>
    </row>
    <row r="160" spans="1:14" ht="28">
      <c r="A160" s="98" t="s">
        <v>528</v>
      </c>
      <c r="B160" s="40" t="s">
        <v>1131</v>
      </c>
      <c r="C160" s="60">
        <v>1</v>
      </c>
      <c r="D160" s="60">
        <v>1</v>
      </c>
      <c r="E160" s="61" t="s">
        <v>563</v>
      </c>
      <c r="F160" s="62">
        <v>0</v>
      </c>
      <c r="G160" s="412">
        <f t="shared" si="64"/>
        <v>0</v>
      </c>
      <c r="H160" s="346" t="s">
        <v>1646</v>
      </c>
      <c r="I160" s="346" t="s">
        <v>1646</v>
      </c>
      <c r="J160" s="346" t="s">
        <v>1646</v>
      </c>
      <c r="L160" s="819" t="str">
        <f t="shared" si="71"/>
        <v/>
      </c>
      <c r="M160" s="819" t="str">
        <f t="shared" si="72"/>
        <v/>
      </c>
      <c r="N160" s="819" t="str">
        <f t="shared" si="73"/>
        <v/>
      </c>
    </row>
    <row r="161" spans="1:14" ht="28">
      <c r="A161" s="98" t="s">
        <v>98</v>
      </c>
      <c r="B161" s="201" t="s">
        <v>1209</v>
      </c>
      <c r="C161" s="60">
        <v>1</v>
      </c>
      <c r="D161" s="60">
        <v>1</v>
      </c>
      <c r="E161" s="61" t="s">
        <v>563</v>
      </c>
      <c r="F161" s="62">
        <v>0</v>
      </c>
      <c r="G161" s="412">
        <f t="shared" si="64"/>
        <v>0</v>
      </c>
      <c r="H161" s="346" t="s">
        <v>1646</v>
      </c>
      <c r="I161" s="346" t="s">
        <v>1646</v>
      </c>
      <c r="J161" s="346" t="s">
        <v>1646</v>
      </c>
      <c r="L161" s="819" t="str">
        <f t="shared" si="71"/>
        <v/>
      </c>
      <c r="M161" s="819" t="str">
        <f t="shared" si="72"/>
        <v/>
      </c>
      <c r="N161" s="819" t="str">
        <f t="shared" si="73"/>
        <v/>
      </c>
    </row>
    <row r="162" spans="1:14" ht="28">
      <c r="A162" s="98" t="s">
        <v>99</v>
      </c>
      <c r="B162" s="40" t="s">
        <v>2790</v>
      </c>
      <c r="C162" s="60">
        <v>1</v>
      </c>
      <c r="D162" s="60">
        <v>1</v>
      </c>
      <c r="E162" s="61" t="s">
        <v>563</v>
      </c>
      <c r="F162" s="62">
        <v>0</v>
      </c>
      <c r="G162" s="412">
        <f t="shared" si="64"/>
        <v>0</v>
      </c>
      <c r="H162" s="346" t="s">
        <v>1646</v>
      </c>
      <c r="I162" s="346" t="s">
        <v>1646</v>
      </c>
      <c r="J162" s="346" t="s">
        <v>1646</v>
      </c>
      <c r="L162" s="819" t="str">
        <f t="shared" si="71"/>
        <v/>
      </c>
      <c r="M162" s="819" t="str">
        <f t="shared" si="72"/>
        <v/>
      </c>
      <c r="N162" s="819" t="str">
        <f t="shared" si="73"/>
        <v/>
      </c>
    </row>
    <row r="163" spans="1:14" ht="28">
      <c r="A163" s="96" t="s">
        <v>101</v>
      </c>
      <c r="B163" s="40" t="s">
        <v>728</v>
      </c>
      <c r="C163" s="60">
        <v>1</v>
      </c>
      <c r="D163" s="60">
        <v>1</v>
      </c>
      <c r="E163" s="61" t="s">
        <v>563</v>
      </c>
      <c r="F163" s="62">
        <v>0</v>
      </c>
      <c r="G163" s="412">
        <f t="shared" si="64"/>
        <v>0</v>
      </c>
      <c r="H163" s="346" t="s">
        <v>1646</v>
      </c>
      <c r="I163" s="346" t="s">
        <v>1646</v>
      </c>
      <c r="J163" s="346" t="s">
        <v>1646</v>
      </c>
      <c r="L163" s="819" t="str">
        <f t="shared" si="71"/>
        <v/>
      </c>
      <c r="M163" s="819" t="str">
        <f t="shared" si="72"/>
        <v/>
      </c>
      <c r="N163" s="819" t="str">
        <f t="shared" si="73"/>
        <v/>
      </c>
    </row>
    <row r="164" spans="1:14" ht="28">
      <c r="A164" s="96" t="s">
        <v>102</v>
      </c>
      <c r="B164" s="40" t="s">
        <v>729</v>
      </c>
      <c r="C164" s="60">
        <v>1</v>
      </c>
      <c r="D164" s="60">
        <v>1</v>
      </c>
      <c r="E164" s="61" t="s">
        <v>563</v>
      </c>
      <c r="F164" s="62">
        <v>0</v>
      </c>
      <c r="G164" s="412">
        <f t="shared" si="64"/>
        <v>0</v>
      </c>
      <c r="H164" s="346" t="s">
        <v>1646</v>
      </c>
      <c r="I164" s="346" t="s">
        <v>1646</v>
      </c>
      <c r="J164" s="346" t="s">
        <v>1646</v>
      </c>
      <c r="L164" s="819" t="str">
        <f t="shared" si="71"/>
        <v/>
      </c>
      <c r="M164" s="819" t="str">
        <f t="shared" si="72"/>
        <v/>
      </c>
      <c r="N164" s="819" t="str">
        <f t="shared" si="73"/>
        <v/>
      </c>
    </row>
    <row r="165" spans="1:14" ht="28">
      <c r="A165" s="96" t="s">
        <v>100</v>
      </c>
      <c r="B165" s="40" t="s">
        <v>1580</v>
      </c>
      <c r="C165" s="60">
        <v>1</v>
      </c>
      <c r="D165" s="60">
        <v>1</v>
      </c>
      <c r="E165" s="61" t="s">
        <v>563</v>
      </c>
      <c r="F165" s="62">
        <v>0</v>
      </c>
      <c r="G165" s="412">
        <f t="shared" si="64"/>
        <v>0</v>
      </c>
      <c r="H165" s="346" t="s">
        <v>1646</v>
      </c>
      <c r="I165" s="346" t="s">
        <v>1646</v>
      </c>
      <c r="J165" s="346" t="s">
        <v>1646</v>
      </c>
      <c r="L165" s="819" t="str">
        <f t="shared" si="71"/>
        <v/>
      </c>
      <c r="M165" s="819" t="str">
        <f t="shared" si="72"/>
        <v/>
      </c>
      <c r="N165" s="819" t="str">
        <f t="shared" si="73"/>
        <v/>
      </c>
    </row>
    <row r="166" spans="1:14" ht="28">
      <c r="A166" s="96" t="s">
        <v>1380</v>
      </c>
      <c r="B166" s="121" t="s">
        <v>1600</v>
      </c>
      <c r="C166" s="60">
        <v>1</v>
      </c>
      <c r="D166" s="60">
        <v>1</v>
      </c>
      <c r="E166" s="61" t="s">
        <v>563</v>
      </c>
      <c r="F166" s="62">
        <v>0</v>
      </c>
      <c r="G166" s="412">
        <f t="shared" ref="G166:G167" si="74">C166*D166*F166</f>
        <v>0</v>
      </c>
      <c r="H166" s="346" t="s">
        <v>1646</v>
      </c>
      <c r="I166" s="346" t="s">
        <v>1646</v>
      </c>
      <c r="J166" s="346" t="s">
        <v>1646</v>
      </c>
      <c r="L166" s="819" t="str">
        <f t="shared" si="71"/>
        <v/>
      </c>
      <c r="M166" s="819" t="str">
        <f t="shared" si="72"/>
        <v/>
      </c>
      <c r="N166" s="819" t="str">
        <f t="shared" si="73"/>
        <v/>
      </c>
    </row>
    <row r="167" spans="1:14" ht="28">
      <c r="A167" s="96" t="s">
        <v>1381</v>
      </c>
      <c r="B167" s="121" t="s">
        <v>2791</v>
      </c>
      <c r="C167" s="60">
        <v>1</v>
      </c>
      <c r="D167" s="60">
        <v>1</v>
      </c>
      <c r="E167" s="61" t="s">
        <v>563</v>
      </c>
      <c r="F167" s="62">
        <v>0</v>
      </c>
      <c r="G167" s="412">
        <f t="shared" si="74"/>
        <v>0</v>
      </c>
      <c r="H167" s="346" t="s">
        <v>1646</v>
      </c>
      <c r="I167" s="346" t="s">
        <v>1646</v>
      </c>
      <c r="J167" s="346" t="s">
        <v>1646</v>
      </c>
      <c r="L167" s="819" t="str">
        <f t="shared" si="71"/>
        <v/>
      </c>
      <c r="M167" s="819" t="str">
        <f t="shared" si="72"/>
        <v/>
      </c>
      <c r="N167" s="819" t="str">
        <f t="shared" si="73"/>
        <v/>
      </c>
    </row>
    <row r="168" spans="1:14" ht="28">
      <c r="A168" s="98" t="s">
        <v>103</v>
      </c>
      <c r="B168" s="40" t="s">
        <v>1616</v>
      </c>
      <c r="C168" s="60">
        <v>1</v>
      </c>
      <c r="D168" s="60">
        <v>1</v>
      </c>
      <c r="E168" s="61" t="s">
        <v>563</v>
      </c>
      <c r="F168" s="62">
        <v>0</v>
      </c>
      <c r="G168" s="412">
        <f t="shared" si="64"/>
        <v>0</v>
      </c>
      <c r="H168" s="346" t="s">
        <v>1646</v>
      </c>
      <c r="I168" s="346" t="s">
        <v>1646</v>
      </c>
      <c r="J168" s="346" t="s">
        <v>1646</v>
      </c>
      <c r="L168" s="819" t="str">
        <f t="shared" si="71"/>
        <v/>
      </c>
      <c r="M168" s="819" t="str">
        <f t="shared" si="72"/>
        <v/>
      </c>
      <c r="N168" s="819" t="str">
        <f t="shared" si="73"/>
        <v/>
      </c>
    </row>
    <row r="169" spans="1:14" ht="28">
      <c r="A169" s="96" t="s">
        <v>1382</v>
      </c>
      <c r="B169" s="40" t="s">
        <v>1199</v>
      </c>
      <c r="C169" s="217"/>
      <c r="D169" s="66">
        <v>0</v>
      </c>
      <c r="E169" s="67" t="s">
        <v>565</v>
      </c>
      <c r="F169" s="413">
        <f>SUM(G145:G168)</f>
        <v>0</v>
      </c>
      <c r="G169" s="412">
        <f>D169*F169</f>
        <v>0</v>
      </c>
      <c r="H169" s="346" t="s">
        <v>1646</v>
      </c>
      <c r="I169" s="346" t="s">
        <v>1646</v>
      </c>
      <c r="J169" s="346" t="s">
        <v>1646</v>
      </c>
      <c r="L169" s="819" t="str">
        <f t="shared" si="71"/>
        <v/>
      </c>
      <c r="M169" s="819" t="str">
        <f t="shared" si="72"/>
        <v/>
      </c>
      <c r="N169" s="819" t="str">
        <f t="shared" si="73"/>
        <v/>
      </c>
    </row>
    <row r="170" spans="1:14" ht="28">
      <c r="A170" s="96" t="s">
        <v>1383</v>
      </c>
      <c r="B170" s="86" t="s">
        <v>1601</v>
      </c>
      <c r="C170" s="60">
        <v>1</v>
      </c>
      <c r="D170" s="60">
        <v>1</v>
      </c>
      <c r="E170" s="61" t="s">
        <v>563</v>
      </c>
      <c r="F170" s="62">
        <v>0</v>
      </c>
      <c r="G170" s="412">
        <f>C170*D170*F170</f>
        <v>0</v>
      </c>
      <c r="H170" s="346" t="s">
        <v>1646</v>
      </c>
      <c r="I170" s="346" t="s">
        <v>1646</v>
      </c>
      <c r="J170" s="346" t="s">
        <v>1646</v>
      </c>
      <c r="L170" s="819" t="str">
        <f t="shared" si="71"/>
        <v/>
      </c>
      <c r="M170" s="819" t="str">
        <f t="shared" si="72"/>
        <v/>
      </c>
      <c r="N170" s="819" t="str">
        <f t="shared" si="73"/>
        <v/>
      </c>
    </row>
    <row r="171" spans="1:14" ht="28">
      <c r="A171" s="101" t="s">
        <v>104</v>
      </c>
      <c r="B171" s="81" t="s">
        <v>787</v>
      </c>
      <c r="C171" s="60">
        <v>1</v>
      </c>
      <c r="D171" s="60">
        <v>1</v>
      </c>
      <c r="E171" s="61" t="s">
        <v>563</v>
      </c>
      <c r="F171" s="62">
        <v>0</v>
      </c>
      <c r="G171" s="412">
        <f t="shared" si="64"/>
        <v>0</v>
      </c>
      <c r="H171" s="346" t="s">
        <v>1646</v>
      </c>
      <c r="I171" s="346" t="s">
        <v>1646</v>
      </c>
      <c r="J171" s="346" t="s">
        <v>1646</v>
      </c>
      <c r="L171" s="819" t="str">
        <f t="shared" si="71"/>
        <v/>
      </c>
      <c r="M171" s="819" t="str">
        <f t="shared" si="72"/>
        <v/>
      </c>
      <c r="N171" s="819" t="str">
        <f t="shared" si="73"/>
        <v/>
      </c>
    </row>
    <row r="172" spans="1:14" s="56" customFormat="1" ht="19" customHeight="1">
      <c r="A172" s="242">
        <v>12</v>
      </c>
      <c r="B172" s="191" t="s">
        <v>730</v>
      </c>
      <c r="C172" s="83"/>
      <c r="D172" s="84"/>
      <c r="E172" s="84"/>
      <c r="F172" s="84"/>
      <c r="G172" s="408">
        <f>SUM(G145:G171)</f>
        <v>0</v>
      </c>
      <c r="H172" s="297"/>
      <c r="I172" s="297"/>
      <c r="J172" s="297"/>
      <c r="L172" s="825">
        <f>SUM(L145:L171)</f>
        <v>0</v>
      </c>
      <c r="M172" s="825">
        <f>SUM(M145:M171)</f>
        <v>0</v>
      </c>
      <c r="N172" s="825">
        <f>SUM(N145:N171)</f>
        <v>0</v>
      </c>
    </row>
    <row r="173" spans="1:14">
      <c r="A173" s="73"/>
      <c r="D173" s="42"/>
      <c r="G173" s="425"/>
    </row>
    <row r="174" spans="1:14">
      <c r="A174" s="243">
        <v>13</v>
      </c>
      <c r="B174" s="190" t="s">
        <v>731</v>
      </c>
      <c r="C174" s="75"/>
      <c r="D174" s="76"/>
      <c r="E174" s="76"/>
      <c r="F174" s="76"/>
      <c r="G174" s="427"/>
    </row>
    <row r="175" spans="1:14" ht="42">
      <c r="A175" s="298" t="s">
        <v>592</v>
      </c>
      <c r="B175" s="299" t="s">
        <v>562</v>
      </c>
      <c r="C175" s="300" t="s">
        <v>668</v>
      </c>
      <c r="D175" s="301" t="s">
        <v>669</v>
      </c>
      <c r="E175" s="301" t="s">
        <v>670</v>
      </c>
      <c r="F175" s="302" t="s">
        <v>671</v>
      </c>
      <c r="G175" s="424" t="s">
        <v>560</v>
      </c>
      <c r="H175" s="417" t="s">
        <v>2837</v>
      </c>
      <c r="I175" s="418" t="s">
        <v>2793</v>
      </c>
      <c r="J175" s="418" t="s">
        <v>1647</v>
      </c>
      <c r="L175" s="822" t="s">
        <v>2837</v>
      </c>
      <c r="M175" s="823" t="s">
        <v>2793</v>
      </c>
      <c r="N175" s="823" t="s">
        <v>1647</v>
      </c>
    </row>
    <row r="176" spans="1:14" ht="28">
      <c r="A176" s="96" t="s">
        <v>105</v>
      </c>
      <c r="B176" s="59" t="s">
        <v>1617</v>
      </c>
      <c r="C176" s="60">
        <v>1</v>
      </c>
      <c r="D176" s="60">
        <v>1</v>
      </c>
      <c r="E176" s="61" t="s">
        <v>563</v>
      </c>
      <c r="F176" s="62">
        <v>0</v>
      </c>
      <c r="G176" s="412">
        <f t="shared" ref="G176:G185" si="75">C176*D176*F176</f>
        <v>0</v>
      </c>
      <c r="H176" s="346" t="s">
        <v>1646</v>
      </c>
      <c r="I176" s="346" t="s">
        <v>1646</v>
      </c>
      <c r="J176" s="346" t="s">
        <v>1646</v>
      </c>
      <c r="L176" s="819" t="str">
        <f t="shared" ref="L176" si="76">IF(OR(H176="Oui",H176="Yes"),G176,"")</f>
        <v/>
      </c>
      <c r="M176" s="819" t="str">
        <f t="shared" ref="M176" si="77">IF(OR(I176="Oui",I176="Yes"),G176,"")</f>
        <v/>
      </c>
      <c r="N176" s="819" t="str">
        <f t="shared" ref="N176" si="78">IF(OR(J176="Oui",J176="Yes"),G176,"")</f>
        <v/>
      </c>
    </row>
    <row r="177" spans="1:14" ht="28">
      <c r="A177" s="98" t="s">
        <v>106</v>
      </c>
      <c r="B177" s="196" t="s">
        <v>1132</v>
      </c>
      <c r="C177" s="60">
        <v>1</v>
      </c>
      <c r="D177" s="60">
        <v>1</v>
      </c>
      <c r="E177" s="61" t="s">
        <v>563</v>
      </c>
      <c r="F177" s="62">
        <v>0</v>
      </c>
      <c r="G177" s="412">
        <f t="shared" si="75"/>
        <v>0</v>
      </c>
      <c r="H177" s="346" t="s">
        <v>1646</v>
      </c>
      <c r="I177" s="346" t="s">
        <v>1646</v>
      </c>
      <c r="J177" s="346" t="s">
        <v>1646</v>
      </c>
      <c r="L177" s="819" t="str">
        <f t="shared" ref="L177:L185" si="79">IF(OR(H177="Oui",H177="Yes"),G177,"")</f>
        <v/>
      </c>
      <c r="M177" s="819" t="str">
        <f t="shared" ref="M177:M185" si="80">IF(OR(I177="Oui",I177="Yes"),G177,"")</f>
        <v/>
      </c>
      <c r="N177" s="819" t="str">
        <f t="shared" ref="N177:N185" si="81">IF(OR(J177="Oui",J177="Yes"),G177,"")</f>
        <v/>
      </c>
    </row>
    <row r="178" spans="1:14" ht="28">
      <c r="A178" s="98" t="s">
        <v>107</v>
      </c>
      <c r="B178" s="196" t="s">
        <v>1133</v>
      </c>
      <c r="C178" s="60">
        <v>1</v>
      </c>
      <c r="D178" s="60">
        <v>1</v>
      </c>
      <c r="E178" s="61" t="s">
        <v>563</v>
      </c>
      <c r="F178" s="62">
        <v>0</v>
      </c>
      <c r="G178" s="412">
        <f t="shared" si="75"/>
        <v>0</v>
      </c>
      <c r="H178" s="346" t="s">
        <v>1646</v>
      </c>
      <c r="I178" s="346" t="s">
        <v>1646</v>
      </c>
      <c r="J178" s="346" t="s">
        <v>1646</v>
      </c>
      <c r="L178" s="819" t="str">
        <f t="shared" si="79"/>
        <v/>
      </c>
      <c r="M178" s="819" t="str">
        <f t="shared" si="80"/>
        <v/>
      </c>
      <c r="N178" s="819" t="str">
        <f t="shared" si="81"/>
        <v/>
      </c>
    </row>
    <row r="179" spans="1:14" ht="28">
      <c r="A179" s="98" t="s">
        <v>108</v>
      </c>
      <c r="B179" s="196" t="s">
        <v>1134</v>
      </c>
      <c r="C179" s="60">
        <v>1</v>
      </c>
      <c r="D179" s="60">
        <v>1</v>
      </c>
      <c r="E179" s="61" t="s">
        <v>563</v>
      </c>
      <c r="F179" s="62">
        <v>0</v>
      </c>
      <c r="G179" s="412">
        <f t="shared" si="75"/>
        <v>0</v>
      </c>
      <c r="H179" s="346" t="s">
        <v>1646</v>
      </c>
      <c r="I179" s="346" t="s">
        <v>1646</v>
      </c>
      <c r="J179" s="346" t="s">
        <v>1646</v>
      </c>
      <c r="L179" s="819" t="str">
        <f t="shared" si="79"/>
        <v/>
      </c>
      <c r="M179" s="819" t="str">
        <f t="shared" si="80"/>
        <v/>
      </c>
      <c r="N179" s="819" t="str">
        <f t="shared" si="81"/>
        <v/>
      </c>
    </row>
    <row r="180" spans="1:14" ht="28">
      <c r="A180" s="98" t="s">
        <v>109</v>
      </c>
      <c r="B180" s="196" t="s">
        <v>1210</v>
      </c>
      <c r="C180" s="60">
        <v>1</v>
      </c>
      <c r="D180" s="60">
        <v>1</v>
      </c>
      <c r="E180" s="61" t="s">
        <v>563</v>
      </c>
      <c r="F180" s="62">
        <v>0</v>
      </c>
      <c r="G180" s="412">
        <f t="shared" si="75"/>
        <v>0</v>
      </c>
      <c r="H180" s="346" t="s">
        <v>1646</v>
      </c>
      <c r="I180" s="346" t="s">
        <v>1646</v>
      </c>
      <c r="J180" s="346" t="s">
        <v>1646</v>
      </c>
      <c r="L180" s="819" t="str">
        <f t="shared" si="79"/>
        <v/>
      </c>
      <c r="M180" s="819" t="str">
        <f t="shared" si="80"/>
        <v/>
      </c>
      <c r="N180" s="819" t="str">
        <f t="shared" si="81"/>
        <v/>
      </c>
    </row>
    <row r="181" spans="1:14" ht="28">
      <c r="A181" s="98" t="s">
        <v>110</v>
      </c>
      <c r="B181" s="196" t="s">
        <v>1135</v>
      </c>
      <c r="C181" s="60">
        <v>1</v>
      </c>
      <c r="D181" s="60">
        <v>1</v>
      </c>
      <c r="E181" s="61" t="s">
        <v>563</v>
      </c>
      <c r="F181" s="62">
        <v>0</v>
      </c>
      <c r="G181" s="412">
        <f t="shared" si="75"/>
        <v>0</v>
      </c>
      <c r="H181" s="346" t="s">
        <v>1646</v>
      </c>
      <c r="I181" s="346" t="s">
        <v>1646</v>
      </c>
      <c r="J181" s="346" t="s">
        <v>1646</v>
      </c>
      <c r="L181" s="819" t="str">
        <f t="shared" si="79"/>
        <v/>
      </c>
      <c r="M181" s="819" t="str">
        <f t="shared" si="80"/>
        <v/>
      </c>
      <c r="N181" s="819" t="str">
        <f t="shared" si="81"/>
        <v/>
      </c>
    </row>
    <row r="182" spans="1:14" ht="28">
      <c r="A182" s="98" t="s">
        <v>111</v>
      </c>
      <c r="B182" s="197" t="s">
        <v>1136</v>
      </c>
      <c r="C182" s="60">
        <v>1</v>
      </c>
      <c r="D182" s="60">
        <v>1</v>
      </c>
      <c r="E182" s="61" t="s">
        <v>563</v>
      </c>
      <c r="F182" s="62">
        <v>0</v>
      </c>
      <c r="G182" s="412">
        <f t="shared" si="75"/>
        <v>0</v>
      </c>
      <c r="H182" s="346" t="s">
        <v>1646</v>
      </c>
      <c r="I182" s="346" t="s">
        <v>1646</v>
      </c>
      <c r="J182" s="346" t="s">
        <v>1646</v>
      </c>
      <c r="L182" s="819" t="str">
        <f t="shared" si="79"/>
        <v/>
      </c>
      <c r="M182" s="819" t="str">
        <f t="shared" si="80"/>
        <v/>
      </c>
      <c r="N182" s="819" t="str">
        <f t="shared" si="81"/>
        <v/>
      </c>
    </row>
    <row r="183" spans="1:14" ht="28">
      <c r="A183" s="96" t="s">
        <v>1384</v>
      </c>
      <c r="B183" s="40" t="s">
        <v>1199</v>
      </c>
      <c r="C183" s="89"/>
      <c r="D183" s="66">
        <v>0</v>
      </c>
      <c r="E183" s="67" t="s">
        <v>565</v>
      </c>
      <c r="F183" s="413">
        <f>SUM(G176:G182)</f>
        <v>0</v>
      </c>
      <c r="G183" s="412">
        <f>D183*F183</f>
        <v>0</v>
      </c>
      <c r="H183" s="346" t="s">
        <v>1646</v>
      </c>
      <c r="I183" s="346" t="s">
        <v>1646</v>
      </c>
      <c r="J183" s="346" t="s">
        <v>1646</v>
      </c>
      <c r="L183" s="819" t="str">
        <f t="shared" si="79"/>
        <v/>
      </c>
      <c r="M183" s="819" t="str">
        <f t="shared" si="80"/>
        <v/>
      </c>
      <c r="N183" s="819" t="str">
        <f t="shared" si="81"/>
        <v/>
      </c>
    </row>
    <row r="184" spans="1:14" ht="28">
      <c r="A184" s="96" t="s">
        <v>1385</v>
      </c>
      <c r="B184" s="86" t="s">
        <v>1601</v>
      </c>
      <c r="C184" s="60">
        <v>1</v>
      </c>
      <c r="D184" s="60">
        <v>1</v>
      </c>
      <c r="E184" s="61" t="s">
        <v>563</v>
      </c>
      <c r="F184" s="62">
        <v>0</v>
      </c>
      <c r="G184" s="412">
        <f t="shared" ref="G184" si="82">C184*D184*F184</f>
        <v>0</v>
      </c>
      <c r="H184" s="346" t="s">
        <v>1646</v>
      </c>
      <c r="I184" s="346" t="s">
        <v>1646</v>
      </c>
      <c r="J184" s="346" t="s">
        <v>1646</v>
      </c>
      <c r="L184" s="819" t="str">
        <f t="shared" si="79"/>
        <v/>
      </c>
      <c r="M184" s="819" t="str">
        <f t="shared" si="80"/>
        <v/>
      </c>
      <c r="N184" s="819" t="str">
        <f t="shared" si="81"/>
        <v/>
      </c>
    </row>
    <row r="185" spans="1:14" ht="28">
      <c r="A185" s="98" t="s">
        <v>112</v>
      </c>
      <c r="B185" s="40" t="s">
        <v>787</v>
      </c>
      <c r="C185" s="60">
        <v>1</v>
      </c>
      <c r="D185" s="60">
        <v>1</v>
      </c>
      <c r="E185" s="61" t="s">
        <v>563</v>
      </c>
      <c r="F185" s="62">
        <v>0</v>
      </c>
      <c r="G185" s="412">
        <f t="shared" si="75"/>
        <v>0</v>
      </c>
      <c r="H185" s="346" t="s">
        <v>1646</v>
      </c>
      <c r="I185" s="346" t="s">
        <v>1646</v>
      </c>
      <c r="J185" s="346" t="s">
        <v>1646</v>
      </c>
      <c r="L185" s="819" t="str">
        <f t="shared" si="79"/>
        <v/>
      </c>
      <c r="M185" s="819" t="str">
        <f t="shared" si="80"/>
        <v/>
      </c>
      <c r="N185" s="819" t="str">
        <f t="shared" si="81"/>
        <v/>
      </c>
    </row>
    <row r="186" spans="1:14" s="56" customFormat="1" ht="19" customHeight="1">
      <c r="A186" s="95">
        <v>13</v>
      </c>
      <c r="B186" s="191" t="s">
        <v>732</v>
      </c>
      <c r="C186" s="83"/>
      <c r="D186" s="84"/>
      <c r="E186" s="84"/>
      <c r="F186" s="84"/>
      <c r="G186" s="408">
        <f>SUM(G176:G185)</f>
        <v>0</v>
      </c>
      <c r="H186" s="297"/>
      <c r="I186" s="297"/>
      <c r="J186" s="297"/>
      <c r="L186" s="825">
        <f>SUM(L176:L185)</f>
        <v>0</v>
      </c>
      <c r="M186" s="825">
        <f>SUM(M176:M185)</f>
        <v>0</v>
      </c>
      <c r="N186" s="825">
        <f>SUM(N176:N185)</f>
        <v>0</v>
      </c>
    </row>
    <row r="187" spans="1:14">
      <c r="A187" s="93"/>
      <c r="D187" s="42"/>
      <c r="G187" s="427"/>
    </row>
    <row r="188" spans="1:14">
      <c r="A188" s="94">
        <v>14</v>
      </c>
      <c r="B188" s="190" t="s">
        <v>733</v>
      </c>
      <c r="C188" s="75"/>
      <c r="D188" s="76"/>
      <c r="E188" s="76"/>
      <c r="F188" s="76"/>
      <c r="G188" s="427"/>
    </row>
    <row r="189" spans="1:14" ht="42">
      <c r="A189" s="298" t="s">
        <v>592</v>
      </c>
      <c r="B189" s="299" t="s">
        <v>562</v>
      </c>
      <c r="C189" s="300" t="s">
        <v>668</v>
      </c>
      <c r="D189" s="301" t="s">
        <v>669</v>
      </c>
      <c r="E189" s="301" t="s">
        <v>670</v>
      </c>
      <c r="F189" s="302" t="s">
        <v>671</v>
      </c>
      <c r="G189" s="424" t="s">
        <v>560</v>
      </c>
      <c r="H189" s="417" t="s">
        <v>2837</v>
      </c>
      <c r="I189" s="418" t="s">
        <v>2793</v>
      </c>
      <c r="J189" s="418" t="s">
        <v>1647</v>
      </c>
      <c r="L189" s="822" t="s">
        <v>2837</v>
      </c>
      <c r="M189" s="823" t="s">
        <v>2793</v>
      </c>
      <c r="N189" s="823" t="s">
        <v>1647</v>
      </c>
    </row>
    <row r="190" spans="1:14" ht="28">
      <c r="A190" s="98" t="s">
        <v>113</v>
      </c>
      <c r="B190" s="198" t="s">
        <v>1137</v>
      </c>
      <c r="C190" s="60">
        <v>1</v>
      </c>
      <c r="D190" s="60">
        <v>1</v>
      </c>
      <c r="E190" s="61" t="s">
        <v>563</v>
      </c>
      <c r="F190" s="62">
        <v>0</v>
      </c>
      <c r="G190" s="412">
        <f t="shared" ref="G190:G202" si="83">C190*D190*F190</f>
        <v>0</v>
      </c>
      <c r="H190" s="346" t="s">
        <v>1646</v>
      </c>
      <c r="I190" s="346" t="s">
        <v>1646</v>
      </c>
      <c r="J190" s="346" t="s">
        <v>1646</v>
      </c>
      <c r="L190" s="819" t="str">
        <f t="shared" ref="L190" si="84">IF(OR(H190="Oui",H190="Yes"),G190,"")</f>
        <v/>
      </c>
      <c r="M190" s="819" t="str">
        <f t="shared" ref="M190" si="85">IF(OR(I190="Oui",I190="Yes"),G190,"")</f>
        <v/>
      </c>
      <c r="N190" s="819" t="str">
        <f t="shared" ref="N190" si="86">IF(OR(J190="Oui",J190="Yes"),G190,"")</f>
        <v/>
      </c>
    </row>
    <row r="191" spans="1:14" ht="28">
      <c r="A191" s="98" t="s">
        <v>114</v>
      </c>
      <c r="B191" s="196" t="s">
        <v>1138</v>
      </c>
      <c r="C191" s="60">
        <v>1</v>
      </c>
      <c r="D191" s="60">
        <v>1</v>
      </c>
      <c r="E191" s="61" t="s">
        <v>563</v>
      </c>
      <c r="F191" s="62">
        <v>0</v>
      </c>
      <c r="G191" s="412">
        <f t="shared" si="83"/>
        <v>0</v>
      </c>
      <c r="H191" s="346" t="s">
        <v>1646</v>
      </c>
      <c r="I191" s="346" t="s">
        <v>1646</v>
      </c>
      <c r="J191" s="346" t="s">
        <v>1646</v>
      </c>
      <c r="L191" s="819" t="str">
        <f t="shared" ref="L191:L202" si="87">IF(OR(H191="Oui",H191="Yes"),G191,"")</f>
        <v/>
      </c>
      <c r="M191" s="819" t="str">
        <f t="shared" ref="M191:M202" si="88">IF(OR(I191="Oui",I191="Yes"),G191,"")</f>
        <v/>
      </c>
      <c r="N191" s="819" t="str">
        <f t="shared" ref="N191:N202" si="89">IF(OR(J191="Oui",J191="Yes"),G191,"")</f>
        <v/>
      </c>
    </row>
    <row r="192" spans="1:14" ht="28">
      <c r="A192" s="98" t="s">
        <v>115</v>
      </c>
      <c r="B192" s="196" t="s">
        <v>1139</v>
      </c>
      <c r="C192" s="60">
        <v>1</v>
      </c>
      <c r="D192" s="60">
        <v>1</v>
      </c>
      <c r="E192" s="61" t="s">
        <v>563</v>
      </c>
      <c r="F192" s="62">
        <v>0</v>
      </c>
      <c r="G192" s="412">
        <f t="shared" si="83"/>
        <v>0</v>
      </c>
      <c r="H192" s="346" t="s">
        <v>1646</v>
      </c>
      <c r="I192" s="346" t="s">
        <v>1646</v>
      </c>
      <c r="J192" s="346" t="s">
        <v>1646</v>
      </c>
      <c r="L192" s="819" t="str">
        <f t="shared" si="87"/>
        <v/>
      </c>
      <c r="M192" s="819" t="str">
        <f t="shared" si="88"/>
        <v/>
      </c>
      <c r="N192" s="819" t="str">
        <f t="shared" si="89"/>
        <v/>
      </c>
    </row>
    <row r="193" spans="1:14" ht="28">
      <c r="A193" s="98" t="s">
        <v>116</v>
      </c>
      <c r="B193" s="196" t="s">
        <v>1140</v>
      </c>
      <c r="C193" s="60">
        <v>1</v>
      </c>
      <c r="D193" s="60">
        <v>1</v>
      </c>
      <c r="E193" s="61" t="s">
        <v>563</v>
      </c>
      <c r="F193" s="62">
        <v>0</v>
      </c>
      <c r="G193" s="412">
        <f t="shared" si="83"/>
        <v>0</v>
      </c>
      <c r="H193" s="346" t="s">
        <v>1646</v>
      </c>
      <c r="I193" s="346" t="s">
        <v>1646</v>
      </c>
      <c r="J193" s="346" t="s">
        <v>1646</v>
      </c>
      <c r="L193" s="819" t="str">
        <f t="shared" si="87"/>
        <v/>
      </c>
      <c r="M193" s="819" t="str">
        <f t="shared" si="88"/>
        <v/>
      </c>
      <c r="N193" s="819" t="str">
        <f t="shared" si="89"/>
        <v/>
      </c>
    </row>
    <row r="194" spans="1:14" ht="28">
      <c r="A194" s="98" t="s">
        <v>117</v>
      </c>
      <c r="B194" s="196" t="s">
        <v>1141</v>
      </c>
      <c r="C194" s="60">
        <v>1</v>
      </c>
      <c r="D194" s="60">
        <v>1</v>
      </c>
      <c r="E194" s="61" t="s">
        <v>563</v>
      </c>
      <c r="F194" s="62">
        <v>0</v>
      </c>
      <c r="G194" s="412">
        <f t="shared" si="83"/>
        <v>0</v>
      </c>
      <c r="H194" s="346" t="s">
        <v>1646</v>
      </c>
      <c r="I194" s="346" t="s">
        <v>1646</v>
      </c>
      <c r="J194" s="346" t="s">
        <v>1646</v>
      </c>
      <c r="L194" s="819" t="str">
        <f t="shared" si="87"/>
        <v/>
      </c>
      <c r="M194" s="819" t="str">
        <f t="shared" si="88"/>
        <v/>
      </c>
      <c r="N194" s="819" t="str">
        <f t="shared" si="89"/>
        <v/>
      </c>
    </row>
    <row r="195" spans="1:14" ht="28">
      <c r="A195" s="98" t="s">
        <v>118</v>
      </c>
      <c r="B195" s="196" t="s">
        <v>1142</v>
      </c>
      <c r="C195" s="60">
        <v>1</v>
      </c>
      <c r="D195" s="60">
        <v>1</v>
      </c>
      <c r="E195" s="61" t="s">
        <v>563</v>
      </c>
      <c r="F195" s="62">
        <v>0</v>
      </c>
      <c r="G195" s="412">
        <f t="shared" si="83"/>
        <v>0</v>
      </c>
      <c r="H195" s="346" t="s">
        <v>1646</v>
      </c>
      <c r="I195" s="346" t="s">
        <v>1646</v>
      </c>
      <c r="J195" s="346" t="s">
        <v>1646</v>
      </c>
      <c r="L195" s="819" t="str">
        <f t="shared" si="87"/>
        <v/>
      </c>
      <c r="M195" s="819" t="str">
        <f t="shared" si="88"/>
        <v/>
      </c>
      <c r="N195" s="819" t="str">
        <f t="shared" si="89"/>
        <v/>
      </c>
    </row>
    <row r="196" spans="1:14" ht="28">
      <c r="A196" s="98" t="s">
        <v>119</v>
      </c>
      <c r="B196" s="196" t="s">
        <v>1143</v>
      </c>
      <c r="C196" s="60">
        <v>1</v>
      </c>
      <c r="D196" s="60">
        <v>1</v>
      </c>
      <c r="E196" s="61" t="s">
        <v>563</v>
      </c>
      <c r="F196" s="62">
        <v>0</v>
      </c>
      <c r="G196" s="412">
        <f t="shared" si="83"/>
        <v>0</v>
      </c>
      <c r="H196" s="346" t="s">
        <v>1646</v>
      </c>
      <c r="I196" s="346" t="s">
        <v>1646</v>
      </c>
      <c r="J196" s="346" t="s">
        <v>1646</v>
      </c>
      <c r="L196" s="819" t="str">
        <f t="shared" si="87"/>
        <v/>
      </c>
      <c r="M196" s="819" t="str">
        <f t="shared" si="88"/>
        <v/>
      </c>
      <c r="N196" s="819" t="str">
        <f t="shared" si="89"/>
        <v/>
      </c>
    </row>
    <row r="197" spans="1:14" ht="28">
      <c r="A197" s="98" t="s">
        <v>120</v>
      </c>
      <c r="B197" s="196" t="s">
        <v>1144</v>
      </c>
      <c r="C197" s="60">
        <v>1</v>
      </c>
      <c r="D197" s="60">
        <v>1</v>
      </c>
      <c r="E197" s="61" t="s">
        <v>563</v>
      </c>
      <c r="F197" s="62">
        <v>0</v>
      </c>
      <c r="G197" s="412">
        <f t="shared" si="83"/>
        <v>0</v>
      </c>
      <c r="H197" s="346" t="s">
        <v>1646</v>
      </c>
      <c r="I197" s="346" t="s">
        <v>1646</v>
      </c>
      <c r="J197" s="346" t="s">
        <v>1646</v>
      </c>
      <c r="L197" s="819" t="str">
        <f t="shared" si="87"/>
        <v/>
      </c>
      <c r="M197" s="819" t="str">
        <f t="shared" si="88"/>
        <v/>
      </c>
      <c r="N197" s="819" t="str">
        <f t="shared" si="89"/>
        <v/>
      </c>
    </row>
    <row r="198" spans="1:14" ht="28">
      <c r="A198" s="100" t="s">
        <v>121</v>
      </c>
      <c r="B198" s="197" t="s">
        <v>816</v>
      </c>
      <c r="C198" s="60">
        <v>1</v>
      </c>
      <c r="D198" s="60">
        <v>1</v>
      </c>
      <c r="E198" s="61" t="s">
        <v>563</v>
      </c>
      <c r="F198" s="62">
        <v>0</v>
      </c>
      <c r="G198" s="412">
        <f t="shared" si="83"/>
        <v>0</v>
      </c>
      <c r="H198" s="346" t="s">
        <v>1646</v>
      </c>
      <c r="I198" s="346" t="s">
        <v>1646</v>
      </c>
      <c r="J198" s="346" t="s">
        <v>1646</v>
      </c>
      <c r="L198" s="819" t="str">
        <f t="shared" si="87"/>
        <v/>
      </c>
      <c r="M198" s="819" t="str">
        <f t="shared" si="88"/>
        <v/>
      </c>
      <c r="N198" s="819" t="str">
        <f t="shared" si="89"/>
        <v/>
      </c>
    </row>
    <row r="199" spans="1:14" ht="28">
      <c r="A199" s="97" t="s">
        <v>122</v>
      </c>
      <c r="B199" s="86" t="s">
        <v>735</v>
      </c>
      <c r="C199" s="60">
        <v>1</v>
      </c>
      <c r="D199" s="60">
        <v>1</v>
      </c>
      <c r="E199" s="61" t="s">
        <v>563</v>
      </c>
      <c r="F199" s="62">
        <v>0</v>
      </c>
      <c r="G199" s="412">
        <f t="shared" si="83"/>
        <v>0</v>
      </c>
      <c r="H199" s="346" t="s">
        <v>1646</v>
      </c>
      <c r="I199" s="346" t="s">
        <v>1646</v>
      </c>
      <c r="J199" s="346" t="s">
        <v>1646</v>
      </c>
      <c r="L199" s="819" t="str">
        <f t="shared" si="87"/>
        <v/>
      </c>
      <c r="M199" s="819" t="str">
        <f t="shared" si="88"/>
        <v/>
      </c>
      <c r="N199" s="819" t="str">
        <f t="shared" si="89"/>
        <v/>
      </c>
    </row>
    <row r="200" spans="1:14" ht="28">
      <c r="A200" s="96" t="s">
        <v>1386</v>
      </c>
      <c r="B200" s="40" t="s">
        <v>1199</v>
      </c>
      <c r="C200" s="89"/>
      <c r="D200" s="66">
        <v>0</v>
      </c>
      <c r="E200" s="67" t="s">
        <v>565</v>
      </c>
      <c r="F200" s="413">
        <f>SUM(G190:G199)</f>
        <v>0</v>
      </c>
      <c r="G200" s="412">
        <f>D200*F200</f>
        <v>0</v>
      </c>
      <c r="H200" s="346" t="s">
        <v>1646</v>
      </c>
      <c r="I200" s="346" t="s">
        <v>1646</v>
      </c>
      <c r="J200" s="346" t="s">
        <v>1646</v>
      </c>
      <c r="L200" s="819" t="str">
        <f t="shared" si="87"/>
        <v/>
      </c>
      <c r="M200" s="819" t="str">
        <f t="shared" si="88"/>
        <v/>
      </c>
      <c r="N200" s="819" t="str">
        <f t="shared" si="89"/>
        <v/>
      </c>
    </row>
    <row r="201" spans="1:14" ht="28">
      <c r="A201" s="96" t="s">
        <v>1387</v>
      </c>
      <c r="B201" s="86" t="s">
        <v>1601</v>
      </c>
      <c r="C201" s="60">
        <v>1</v>
      </c>
      <c r="D201" s="60">
        <v>1</v>
      </c>
      <c r="E201" s="61" t="s">
        <v>563</v>
      </c>
      <c r="F201" s="62">
        <v>0</v>
      </c>
      <c r="G201" s="412">
        <f t="shared" ref="G201" si="90">C201*D201*F201</f>
        <v>0</v>
      </c>
      <c r="H201" s="346" t="s">
        <v>1646</v>
      </c>
      <c r="I201" s="346" t="s">
        <v>1646</v>
      </c>
      <c r="J201" s="346" t="s">
        <v>1646</v>
      </c>
      <c r="L201" s="819" t="str">
        <f t="shared" si="87"/>
        <v/>
      </c>
      <c r="M201" s="819" t="str">
        <f t="shared" si="88"/>
        <v/>
      </c>
      <c r="N201" s="819" t="str">
        <f t="shared" si="89"/>
        <v/>
      </c>
    </row>
    <row r="202" spans="1:14" ht="28">
      <c r="A202" s="96" t="s">
        <v>123</v>
      </c>
      <c r="B202" s="40" t="s">
        <v>787</v>
      </c>
      <c r="C202" s="60">
        <v>1</v>
      </c>
      <c r="D202" s="60">
        <v>1</v>
      </c>
      <c r="E202" s="61" t="s">
        <v>563</v>
      </c>
      <c r="F202" s="62">
        <v>0</v>
      </c>
      <c r="G202" s="412">
        <f t="shared" si="83"/>
        <v>0</v>
      </c>
      <c r="H202" s="346" t="s">
        <v>1646</v>
      </c>
      <c r="I202" s="346" t="s">
        <v>1646</v>
      </c>
      <c r="J202" s="346" t="s">
        <v>1646</v>
      </c>
      <c r="L202" s="819" t="str">
        <f t="shared" si="87"/>
        <v/>
      </c>
      <c r="M202" s="819" t="str">
        <f t="shared" si="88"/>
        <v/>
      </c>
      <c r="N202" s="819" t="str">
        <f t="shared" si="89"/>
        <v/>
      </c>
    </row>
    <row r="203" spans="1:14" s="56" customFormat="1" ht="19" customHeight="1">
      <c r="A203" s="242">
        <v>14</v>
      </c>
      <c r="B203" s="175" t="s">
        <v>734</v>
      </c>
      <c r="C203" s="83"/>
      <c r="D203" s="84"/>
      <c r="E203" s="84"/>
      <c r="F203" s="84"/>
      <c r="G203" s="408">
        <f>SUM(G190:G202)</f>
        <v>0</v>
      </c>
      <c r="H203" s="297"/>
      <c r="I203" s="297"/>
      <c r="J203" s="297"/>
      <c r="L203" s="825">
        <f>SUM(L190:L202)</f>
        <v>0</v>
      </c>
      <c r="M203" s="825">
        <f>SUM(M190:M202)</f>
        <v>0</v>
      </c>
      <c r="N203" s="825">
        <f>SUM(N190:N202)</f>
        <v>0</v>
      </c>
    </row>
    <row r="204" spans="1:14">
      <c r="A204" s="73"/>
      <c r="D204" s="42"/>
      <c r="G204" s="425"/>
    </row>
    <row r="205" spans="1:14">
      <c r="A205" s="243">
        <v>15</v>
      </c>
      <c r="B205" s="190" t="s">
        <v>736</v>
      </c>
      <c r="C205" s="75"/>
      <c r="D205" s="76"/>
      <c r="E205" s="76"/>
      <c r="F205" s="76"/>
      <c r="G205" s="427"/>
    </row>
    <row r="206" spans="1:14" ht="42">
      <c r="A206" s="298" t="s">
        <v>592</v>
      </c>
      <c r="B206" s="299" t="s">
        <v>562</v>
      </c>
      <c r="C206" s="300" t="s">
        <v>668</v>
      </c>
      <c r="D206" s="301" t="s">
        <v>669</v>
      </c>
      <c r="E206" s="301" t="s">
        <v>670</v>
      </c>
      <c r="F206" s="302" t="s">
        <v>671</v>
      </c>
      <c r="G206" s="424" t="s">
        <v>560</v>
      </c>
      <c r="H206" s="417" t="s">
        <v>2837</v>
      </c>
      <c r="I206" s="418" t="s">
        <v>2793</v>
      </c>
      <c r="J206" s="418" t="s">
        <v>1647</v>
      </c>
      <c r="L206" s="822" t="s">
        <v>2837</v>
      </c>
      <c r="M206" s="823" t="s">
        <v>2793</v>
      </c>
      <c r="N206" s="823" t="s">
        <v>1647</v>
      </c>
    </row>
    <row r="207" spans="1:14" ht="28">
      <c r="A207" s="98" t="s">
        <v>124</v>
      </c>
      <c r="B207" s="40" t="s">
        <v>738</v>
      </c>
      <c r="C207" s="60">
        <v>1</v>
      </c>
      <c r="D207" s="60">
        <v>1</v>
      </c>
      <c r="E207" s="61" t="s">
        <v>563</v>
      </c>
      <c r="F207" s="62">
        <v>0</v>
      </c>
      <c r="G207" s="412">
        <f t="shared" ref="G207:G215" si="91">C207*D207*F207</f>
        <v>0</v>
      </c>
      <c r="H207" s="346" t="s">
        <v>1646</v>
      </c>
      <c r="I207" s="346" t="s">
        <v>1646</v>
      </c>
      <c r="J207" s="346" t="s">
        <v>1646</v>
      </c>
      <c r="L207" s="819" t="str">
        <f t="shared" ref="L207" si="92">IF(OR(H207="Oui",H207="Yes"),G207,"")</f>
        <v/>
      </c>
      <c r="M207" s="819" t="str">
        <f t="shared" ref="M207" si="93">IF(OR(I207="Oui",I207="Yes"),G207,"")</f>
        <v/>
      </c>
      <c r="N207" s="819" t="str">
        <f t="shared" ref="N207" si="94">IF(OR(J207="Oui",J207="Yes"),G207,"")</f>
        <v/>
      </c>
    </row>
    <row r="208" spans="1:14" ht="28">
      <c r="A208" s="98" t="s">
        <v>125</v>
      </c>
      <c r="B208" s="40" t="s">
        <v>739</v>
      </c>
      <c r="C208" s="60">
        <v>1</v>
      </c>
      <c r="D208" s="60">
        <v>1</v>
      </c>
      <c r="E208" s="61" t="s">
        <v>563</v>
      </c>
      <c r="F208" s="62">
        <v>0</v>
      </c>
      <c r="G208" s="412">
        <f t="shared" si="91"/>
        <v>0</v>
      </c>
      <c r="H208" s="346" t="s">
        <v>1646</v>
      </c>
      <c r="I208" s="346" t="s">
        <v>1646</v>
      </c>
      <c r="J208" s="346" t="s">
        <v>1646</v>
      </c>
      <c r="L208" s="819" t="str">
        <f t="shared" ref="L208:L215" si="95">IF(OR(H208="Oui",H208="Yes"),G208,"")</f>
        <v/>
      </c>
      <c r="M208" s="819" t="str">
        <f t="shared" ref="M208:M215" si="96">IF(OR(I208="Oui",I208="Yes"),G208,"")</f>
        <v/>
      </c>
      <c r="N208" s="819" t="str">
        <f t="shared" ref="N208:N215" si="97">IF(OR(J208="Oui",J208="Yes"),G208,"")</f>
        <v/>
      </c>
    </row>
    <row r="209" spans="1:14" ht="28">
      <c r="A209" s="98" t="s">
        <v>530</v>
      </c>
      <c r="B209" s="40" t="s">
        <v>740</v>
      </c>
      <c r="C209" s="60">
        <v>1</v>
      </c>
      <c r="D209" s="60">
        <v>1</v>
      </c>
      <c r="E209" s="61" t="s">
        <v>563</v>
      </c>
      <c r="F209" s="62">
        <v>0</v>
      </c>
      <c r="G209" s="412">
        <f t="shared" si="91"/>
        <v>0</v>
      </c>
      <c r="H209" s="346" t="s">
        <v>1646</v>
      </c>
      <c r="I209" s="346" t="s">
        <v>1646</v>
      </c>
      <c r="J209" s="346" t="s">
        <v>1646</v>
      </c>
      <c r="L209" s="819" t="str">
        <f t="shared" si="95"/>
        <v/>
      </c>
      <c r="M209" s="819" t="str">
        <f t="shared" si="96"/>
        <v/>
      </c>
      <c r="N209" s="819" t="str">
        <f t="shared" si="97"/>
        <v/>
      </c>
    </row>
    <row r="210" spans="1:14" ht="28">
      <c r="A210" s="98" t="s">
        <v>529</v>
      </c>
      <c r="B210" s="40" t="s">
        <v>741</v>
      </c>
      <c r="C210" s="60">
        <v>1</v>
      </c>
      <c r="D210" s="60">
        <v>1</v>
      </c>
      <c r="E210" s="61" t="s">
        <v>563</v>
      </c>
      <c r="F210" s="62">
        <v>0</v>
      </c>
      <c r="G210" s="412">
        <f t="shared" si="91"/>
        <v>0</v>
      </c>
      <c r="H210" s="346" t="s">
        <v>1646</v>
      </c>
      <c r="I210" s="346" t="s">
        <v>1646</v>
      </c>
      <c r="J210" s="346" t="s">
        <v>1646</v>
      </c>
      <c r="L210" s="819" t="str">
        <f t="shared" si="95"/>
        <v/>
      </c>
      <c r="M210" s="819" t="str">
        <f t="shared" si="96"/>
        <v/>
      </c>
      <c r="N210" s="819" t="str">
        <f t="shared" si="97"/>
        <v/>
      </c>
    </row>
    <row r="211" spans="1:14" ht="28">
      <c r="A211" s="98" t="s">
        <v>128</v>
      </c>
      <c r="B211" s="40" t="s">
        <v>742</v>
      </c>
      <c r="C211" s="60">
        <v>1</v>
      </c>
      <c r="D211" s="60">
        <v>1</v>
      </c>
      <c r="E211" s="61" t="s">
        <v>563</v>
      </c>
      <c r="F211" s="62">
        <v>0</v>
      </c>
      <c r="G211" s="412">
        <f t="shared" si="91"/>
        <v>0</v>
      </c>
      <c r="H211" s="346" t="s">
        <v>1646</v>
      </c>
      <c r="I211" s="346" t="s">
        <v>1646</v>
      </c>
      <c r="J211" s="346" t="s">
        <v>1646</v>
      </c>
      <c r="L211" s="819" t="str">
        <f t="shared" si="95"/>
        <v/>
      </c>
      <c r="M211" s="819" t="str">
        <f t="shared" si="96"/>
        <v/>
      </c>
      <c r="N211" s="819" t="str">
        <f t="shared" si="97"/>
        <v/>
      </c>
    </row>
    <row r="212" spans="1:14" ht="28">
      <c r="A212" s="98" t="s">
        <v>126</v>
      </c>
      <c r="B212" s="86" t="s">
        <v>735</v>
      </c>
      <c r="C212" s="60">
        <v>1</v>
      </c>
      <c r="D212" s="60">
        <v>1</v>
      </c>
      <c r="E212" s="61" t="s">
        <v>563</v>
      </c>
      <c r="F212" s="62">
        <v>0</v>
      </c>
      <c r="G212" s="412">
        <f t="shared" si="91"/>
        <v>0</v>
      </c>
      <c r="H212" s="346" t="s">
        <v>1646</v>
      </c>
      <c r="I212" s="346" t="s">
        <v>1646</v>
      </c>
      <c r="J212" s="346" t="s">
        <v>1646</v>
      </c>
      <c r="L212" s="819" t="str">
        <f t="shared" si="95"/>
        <v/>
      </c>
      <c r="M212" s="819" t="str">
        <f t="shared" si="96"/>
        <v/>
      </c>
      <c r="N212" s="819" t="str">
        <f t="shared" si="97"/>
        <v/>
      </c>
    </row>
    <row r="213" spans="1:14" ht="28">
      <c r="A213" s="96" t="s">
        <v>1388</v>
      </c>
      <c r="B213" s="40" t="s">
        <v>1199</v>
      </c>
      <c r="C213" s="89"/>
      <c r="D213" s="66">
        <v>0</v>
      </c>
      <c r="E213" s="67" t="s">
        <v>565</v>
      </c>
      <c r="F213" s="413">
        <f>SUM(G207:G212)</f>
        <v>0</v>
      </c>
      <c r="G213" s="412">
        <f>D213*F213</f>
        <v>0</v>
      </c>
      <c r="H213" s="346" t="s">
        <v>1646</v>
      </c>
      <c r="I213" s="346" t="s">
        <v>1646</v>
      </c>
      <c r="J213" s="346" t="s">
        <v>1646</v>
      </c>
      <c r="L213" s="819" t="str">
        <f t="shared" si="95"/>
        <v/>
      </c>
      <c r="M213" s="819" t="str">
        <f t="shared" si="96"/>
        <v/>
      </c>
      <c r="N213" s="819" t="str">
        <f t="shared" si="97"/>
        <v/>
      </c>
    </row>
    <row r="214" spans="1:14" ht="28">
      <c r="A214" s="96" t="s">
        <v>1389</v>
      </c>
      <c r="B214" s="86" t="s">
        <v>1601</v>
      </c>
      <c r="C214" s="60">
        <v>1</v>
      </c>
      <c r="D214" s="60">
        <v>1</v>
      </c>
      <c r="E214" s="61" t="s">
        <v>563</v>
      </c>
      <c r="F214" s="62">
        <v>0</v>
      </c>
      <c r="G214" s="412">
        <f t="shared" ref="G214" si="98">C214*D214*F214</f>
        <v>0</v>
      </c>
      <c r="H214" s="346" t="s">
        <v>1646</v>
      </c>
      <c r="I214" s="346" t="s">
        <v>1646</v>
      </c>
      <c r="J214" s="346" t="s">
        <v>1646</v>
      </c>
      <c r="L214" s="819" t="str">
        <f t="shared" si="95"/>
        <v/>
      </c>
      <c r="M214" s="819" t="str">
        <f t="shared" si="96"/>
        <v/>
      </c>
      <c r="N214" s="819" t="str">
        <f t="shared" si="97"/>
        <v/>
      </c>
    </row>
    <row r="215" spans="1:14" ht="28">
      <c r="A215" s="98" t="s">
        <v>127</v>
      </c>
      <c r="B215" s="40" t="s">
        <v>787</v>
      </c>
      <c r="C215" s="60">
        <v>1</v>
      </c>
      <c r="D215" s="60">
        <v>1</v>
      </c>
      <c r="E215" s="61" t="s">
        <v>563</v>
      </c>
      <c r="F215" s="62">
        <v>0</v>
      </c>
      <c r="G215" s="412">
        <f t="shared" si="91"/>
        <v>0</v>
      </c>
      <c r="H215" s="346" t="s">
        <v>1646</v>
      </c>
      <c r="I215" s="346" t="s">
        <v>1646</v>
      </c>
      <c r="J215" s="346" t="s">
        <v>1646</v>
      </c>
      <c r="L215" s="819" t="str">
        <f t="shared" si="95"/>
        <v/>
      </c>
      <c r="M215" s="819" t="str">
        <f t="shared" si="96"/>
        <v/>
      </c>
      <c r="N215" s="819" t="str">
        <f t="shared" si="97"/>
        <v/>
      </c>
    </row>
    <row r="216" spans="1:14" s="56" customFormat="1" ht="19" customHeight="1">
      <c r="A216" s="95">
        <v>15</v>
      </c>
      <c r="B216" s="191" t="s">
        <v>737</v>
      </c>
      <c r="C216" s="83"/>
      <c r="D216" s="84"/>
      <c r="E216" s="84"/>
      <c r="F216" s="84"/>
      <c r="G216" s="408">
        <f>SUM(G207:G215)</f>
        <v>0</v>
      </c>
      <c r="H216" s="297"/>
      <c r="I216" s="297"/>
      <c r="J216" s="297"/>
      <c r="L216" s="825">
        <f>SUM(L207:L215)</f>
        <v>0</v>
      </c>
      <c r="M216" s="825">
        <f>SUM(M207:M215)</f>
        <v>0</v>
      </c>
      <c r="N216" s="825">
        <f>SUM(N207:N215)</f>
        <v>0</v>
      </c>
    </row>
    <row r="217" spans="1:14">
      <c r="A217" s="93"/>
      <c r="D217" s="42"/>
      <c r="G217" s="425"/>
    </row>
    <row r="218" spans="1:14">
      <c r="A218" s="94">
        <v>16</v>
      </c>
      <c r="B218" s="190" t="s">
        <v>743</v>
      </c>
      <c r="C218" s="75"/>
      <c r="D218" s="76"/>
      <c r="E218" s="76"/>
      <c r="F218" s="76"/>
      <c r="G218" s="427"/>
    </row>
    <row r="219" spans="1:14" ht="42">
      <c r="A219" s="298" t="s">
        <v>592</v>
      </c>
      <c r="B219" s="299" t="s">
        <v>562</v>
      </c>
      <c r="C219" s="300" t="s">
        <v>668</v>
      </c>
      <c r="D219" s="301" t="s">
        <v>669</v>
      </c>
      <c r="E219" s="301" t="s">
        <v>670</v>
      </c>
      <c r="F219" s="302" t="s">
        <v>671</v>
      </c>
      <c r="G219" s="424" t="s">
        <v>560</v>
      </c>
      <c r="H219" s="417" t="s">
        <v>2837</v>
      </c>
      <c r="I219" s="418" t="s">
        <v>2793</v>
      </c>
      <c r="J219" s="418" t="s">
        <v>1647</v>
      </c>
      <c r="L219" s="822" t="s">
        <v>2837</v>
      </c>
      <c r="M219" s="823" t="s">
        <v>2793</v>
      </c>
      <c r="N219" s="823" t="s">
        <v>1647</v>
      </c>
    </row>
    <row r="220" spans="1:14" ht="28">
      <c r="A220" s="98" t="s">
        <v>129</v>
      </c>
      <c r="B220" s="40" t="s">
        <v>745</v>
      </c>
      <c r="C220" s="60">
        <v>1</v>
      </c>
      <c r="D220" s="60">
        <v>1</v>
      </c>
      <c r="E220" s="61" t="s">
        <v>563</v>
      </c>
      <c r="F220" s="62">
        <v>0</v>
      </c>
      <c r="G220" s="412">
        <f>C220*D220*F220</f>
        <v>0</v>
      </c>
      <c r="H220" s="346" t="s">
        <v>1646</v>
      </c>
      <c r="I220" s="346" t="s">
        <v>1646</v>
      </c>
      <c r="J220" s="346" t="s">
        <v>1646</v>
      </c>
      <c r="L220" s="819" t="str">
        <f t="shared" ref="L220" si="99">IF(OR(H220="Oui",H220="Yes"),G220,"")</f>
        <v/>
      </c>
      <c r="M220" s="819" t="str">
        <f t="shared" ref="M220" si="100">IF(OR(I220="Oui",I220="Yes"),G220,"")</f>
        <v/>
      </c>
      <c r="N220" s="819" t="str">
        <f t="shared" ref="N220" si="101">IF(OR(J220="Oui",J220="Yes"),G220,"")</f>
        <v/>
      </c>
    </row>
    <row r="221" spans="1:14" ht="28">
      <c r="A221" s="98" t="s">
        <v>130</v>
      </c>
      <c r="B221" s="86" t="s">
        <v>746</v>
      </c>
      <c r="C221" s="60">
        <v>1</v>
      </c>
      <c r="D221" s="60">
        <v>1</v>
      </c>
      <c r="E221" s="61" t="s">
        <v>563</v>
      </c>
      <c r="F221" s="62">
        <v>0</v>
      </c>
      <c r="G221" s="412">
        <f>C221*D221*F221</f>
        <v>0</v>
      </c>
      <c r="H221" s="346" t="s">
        <v>1646</v>
      </c>
      <c r="I221" s="346" t="s">
        <v>1646</v>
      </c>
      <c r="J221" s="346" t="s">
        <v>1646</v>
      </c>
      <c r="L221" s="819" t="str">
        <f t="shared" ref="L221:L226" si="102">IF(OR(H221="Oui",H221="Yes"),G221,"")</f>
        <v/>
      </c>
      <c r="M221" s="819" t="str">
        <f t="shared" ref="M221:M226" si="103">IF(OR(I221="Oui",I221="Yes"),G221,"")</f>
        <v/>
      </c>
      <c r="N221" s="819" t="str">
        <f t="shared" ref="N221:N226" si="104">IF(OR(J221="Oui",J221="Yes"),G221,"")</f>
        <v/>
      </c>
    </row>
    <row r="222" spans="1:14" ht="28">
      <c r="A222" s="98" t="s">
        <v>1633</v>
      </c>
      <c r="B222" s="40" t="s">
        <v>747</v>
      </c>
      <c r="C222" s="60">
        <v>1</v>
      </c>
      <c r="D222" s="60">
        <v>1</v>
      </c>
      <c r="E222" s="61" t="s">
        <v>563</v>
      </c>
      <c r="F222" s="62">
        <v>0</v>
      </c>
      <c r="G222" s="412">
        <f>C222*D222*F222</f>
        <v>0</v>
      </c>
      <c r="H222" s="346" t="s">
        <v>1646</v>
      </c>
      <c r="I222" s="346" t="s">
        <v>1646</v>
      </c>
      <c r="J222" s="346" t="s">
        <v>1646</v>
      </c>
      <c r="L222" s="819" t="str">
        <f t="shared" si="102"/>
        <v/>
      </c>
      <c r="M222" s="819" t="str">
        <f t="shared" si="103"/>
        <v/>
      </c>
      <c r="N222" s="819" t="str">
        <f t="shared" si="104"/>
        <v/>
      </c>
    </row>
    <row r="223" spans="1:14" ht="28">
      <c r="A223" s="98" t="s">
        <v>131</v>
      </c>
      <c r="B223" s="40" t="s">
        <v>748</v>
      </c>
      <c r="C223" s="60">
        <v>1</v>
      </c>
      <c r="D223" s="60">
        <v>1</v>
      </c>
      <c r="E223" s="61" t="s">
        <v>563</v>
      </c>
      <c r="F223" s="62">
        <v>0</v>
      </c>
      <c r="G223" s="412">
        <f>C223*D223*F223</f>
        <v>0</v>
      </c>
      <c r="H223" s="346" t="s">
        <v>1646</v>
      </c>
      <c r="I223" s="346" t="s">
        <v>1646</v>
      </c>
      <c r="J223" s="346" t="s">
        <v>1646</v>
      </c>
      <c r="L223" s="819" t="str">
        <f t="shared" si="102"/>
        <v/>
      </c>
      <c r="M223" s="819" t="str">
        <f t="shared" si="103"/>
        <v/>
      </c>
      <c r="N223" s="819" t="str">
        <f t="shared" si="104"/>
        <v/>
      </c>
    </row>
    <row r="224" spans="1:14" ht="28">
      <c r="A224" s="96" t="s">
        <v>1390</v>
      </c>
      <c r="B224" s="40" t="s">
        <v>1199</v>
      </c>
      <c r="C224" s="89"/>
      <c r="D224" s="66">
        <v>0</v>
      </c>
      <c r="E224" s="67" t="s">
        <v>565</v>
      </c>
      <c r="F224" s="413">
        <f>SUM(G220:G223)</f>
        <v>0</v>
      </c>
      <c r="G224" s="412">
        <f>D224*F224</f>
        <v>0</v>
      </c>
      <c r="H224" s="346" t="s">
        <v>1646</v>
      </c>
      <c r="I224" s="346" t="s">
        <v>1646</v>
      </c>
      <c r="J224" s="346" t="s">
        <v>1646</v>
      </c>
      <c r="L224" s="819" t="str">
        <f t="shared" si="102"/>
        <v/>
      </c>
      <c r="M224" s="819" t="str">
        <f t="shared" si="103"/>
        <v/>
      </c>
      <c r="N224" s="819" t="str">
        <f t="shared" si="104"/>
        <v/>
      </c>
    </row>
    <row r="225" spans="1:14" ht="28">
      <c r="A225" s="96" t="s">
        <v>1391</v>
      </c>
      <c r="B225" s="86" t="s">
        <v>1601</v>
      </c>
      <c r="C225" s="60">
        <v>1</v>
      </c>
      <c r="D225" s="60">
        <v>1</v>
      </c>
      <c r="E225" s="61" t="s">
        <v>563</v>
      </c>
      <c r="F225" s="62">
        <v>0</v>
      </c>
      <c r="G225" s="412">
        <f t="shared" ref="G225" si="105">C225*D225*F225</f>
        <v>0</v>
      </c>
      <c r="H225" s="346" t="s">
        <v>1646</v>
      </c>
      <c r="I225" s="346" t="s">
        <v>1646</v>
      </c>
      <c r="J225" s="346" t="s">
        <v>1646</v>
      </c>
      <c r="L225" s="819" t="str">
        <f t="shared" si="102"/>
        <v/>
      </c>
      <c r="M225" s="819" t="str">
        <f t="shared" si="103"/>
        <v/>
      </c>
      <c r="N225" s="819" t="str">
        <f t="shared" si="104"/>
        <v/>
      </c>
    </row>
    <row r="226" spans="1:14" ht="28">
      <c r="A226" s="98" t="s">
        <v>132</v>
      </c>
      <c r="B226" s="40" t="s">
        <v>787</v>
      </c>
      <c r="C226" s="60">
        <v>1</v>
      </c>
      <c r="D226" s="60">
        <v>1</v>
      </c>
      <c r="E226" s="61" t="s">
        <v>563</v>
      </c>
      <c r="F226" s="62">
        <v>0</v>
      </c>
      <c r="G226" s="412">
        <f>C226*D226*F226</f>
        <v>0</v>
      </c>
      <c r="H226" s="346" t="s">
        <v>1646</v>
      </c>
      <c r="I226" s="346" t="s">
        <v>1646</v>
      </c>
      <c r="J226" s="346" t="s">
        <v>1646</v>
      </c>
      <c r="L226" s="819" t="str">
        <f t="shared" si="102"/>
        <v/>
      </c>
      <c r="M226" s="819" t="str">
        <f t="shared" si="103"/>
        <v/>
      </c>
      <c r="N226" s="819" t="str">
        <f t="shared" si="104"/>
        <v/>
      </c>
    </row>
    <row r="227" spans="1:14" s="56" customFormat="1" ht="19" customHeight="1">
      <c r="A227" s="242">
        <v>16</v>
      </c>
      <c r="B227" s="191" t="s">
        <v>744</v>
      </c>
      <c r="C227" s="83"/>
      <c r="D227" s="84"/>
      <c r="E227" s="84"/>
      <c r="F227" s="84"/>
      <c r="G227" s="408">
        <f>SUM(G220:G226)</f>
        <v>0</v>
      </c>
      <c r="H227" s="297"/>
      <c r="I227" s="297"/>
      <c r="J227" s="297"/>
      <c r="L227" s="825">
        <f t="shared" ref="L227" si="106">SUM(L220:L226)</f>
        <v>0</v>
      </c>
      <c r="M227" s="825">
        <f t="shared" ref="M227" si="107">SUM(M220:M226)</f>
        <v>0</v>
      </c>
      <c r="N227" s="825">
        <f t="shared" ref="N227" si="108">SUM(N220:N226)</f>
        <v>0</v>
      </c>
    </row>
    <row r="228" spans="1:14">
      <c r="A228" s="93"/>
      <c r="D228" s="42"/>
      <c r="G228" s="427"/>
    </row>
    <row r="229" spans="1:14">
      <c r="A229" s="243">
        <v>17</v>
      </c>
      <c r="B229" s="190" t="s">
        <v>749</v>
      </c>
      <c r="C229" s="75"/>
      <c r="D229" s="76"/>
      <c r="E229" s="76"/>
      <c r="F229" s="76"/>
      <c r="G229" s="427"/>
    </row>
    <row r="230" spans="1:14" ht="42">
      <c r="A230" s="298" t="s">
        <v>592</v>
      </c>
      <c r="B230" s="299" t="s">
        <v>562</v>
      </c>
      <c r="C230" s="300" t="s">
        <v>668</v>
      </c>
      <c r="D230" s="301" t="s">
        <v>669</v>
      </c>
      <c r="E230" s="301" t="s">
        <v>670</v>
      </c>
      <c r="F230" s="302" t="s">
        <v>671</v>
      </c>
      <c r="G230" s="424" t="s">
        <v>560</v>
      </c>
      <c r="H230" s="417" t="s">
        <v>2837</v>
      </c>
      <c r="I230" s="418" t="s">
        <v>2793</v>
      </c>
      <c r="J230" s="418" t="s">
        <v>1647</v>
      </c>
      <c r="L230" s="822" t="s">
        <v>2837</v>
      </c>
      <c r="M230" s="823" t="s">
        <v>2793</v>
      </c>
      <c r="N230" s="823" t="s">
        <v>1647</v>
      </c>
    </row>
    <row r="231" spans="1:14" ht="28">
      <c r="A231" s="98" t="s">
        <v>133</v>
      </c>
      <c r="B231" s="40" t="s">
        <v>750</v>
      </c>
      <c r="C231" s="60">
        <v>1</v>
      </c>
      <c r="D231" s="60">
        <v>1</v>
      </c>
      <c r="E231" s="61" t="s">
        <v>563</v>
      </c>
      <c r="F231" s="62">
        <v>0</v>
      </c>
      <c r="G231" s="412">
        <f>C231*D231*F231</f>
        <v>0</v>
      </c>
      <c r="H231" s="346" t="s">
        <v>1646</v>
      </c>
      <c r="I231" s="346" t="s">
        <v>1646</v>
      </c>
      <c r="J231" s="346" t="s">
        <v>1646</v>
      </c>
      <c r="L231" s="819" t="str">
        <f t="shared" ref="L231" si="109">IF(OR(H231="Oui",H231="Yes"),G231,"")</f>
        <v/>
      </c>
      <c r="M231" s="819" t="str">
        <f t="shared" ref="M231" si="110">IF(OR(I231="Oui",I231="Yes"),G231,"")</f>
        <v/>
      </c>
      <c r="N231" s="819" t="str">
        <f t="shared" ref="N231" si="111">IF(OR(J231="Oui",J231="Yes"),G231,"")</f>
        <v/>
      </c>
    </row>
    <row r="232" spans="1:14" ht="28">
      <c r="A232" s="98" t="s">
        <v>134</v>
      </c>
      <c r="B232" s="40" t="s">
        <v>751</v>
      </c>
      <c r="C232" s="60">
        <v>1</v>
      </c>
      <c r="D232" s="60">
        <v>1</v>
      </c>
      <c r="E232" s="61" t="s">
        <v>563</v>
      </c>
      <c r="F232" s="62">
        <v>0</v>
      </c>
      <c r="G232" s="412">
        <f>C232*D232*F232</f>
        <v>0</v>
      </c>
      <c r="H232" s="346" t="s">
        <v>1646</v>
      </c>
      <c r="I232" s="346" t="s">
        <v>1646</v>
      </c>
      <c r="J232" s="346" t="s">
        <v>1646</v>
      </c>
      <c r="L232" s="819" t="str">
        <f t="shared" ref="L232:L236" si="112">IF(OR(H232="Oui",H232="Yes"),G232,"")</f>
        <v/>
      </c>
      <c r="M232" s="819" t="str">
        <f t="shared" ref="M232:M236" si="113">IF(OR(I232="Oui",I232="Yes"),G232,"")</f>
        <v/>
      </c>
      <c r="N232" s="819" t="str">
        <f t="shared" ref="N232:N236" si="114">IF(OR(J232="Oui",J232="Yes"),G232,"")</f>
        <v/>
      </c>
    </row>
    <row r="233" spans="1:14" ht="28">
      <c r="A233" s="98" t="s">
        <v>1635</v>
      </c>
      <c r="B233" s="40" t="s">
        <v>1634</v>
      </c>
      <c r="C233" s="60">
        <v>1</v>
      </c>
      <c r="D233" s="60">
        <v>1</v>
      </c>
      <c r="E233" s="61" t="s">
        <v>563</v>
      </c>
      <c r="F233" s="62">
        <v>0</v>
      </c>
      <c r="G233" s="412">
        <f>C233*D233*F233</f>
        <v>0</v>
      </c>
      <c r="H233" s="346" t="s">
        <v>1646</v>
      </c>
      <c r="I233" s="346" t="s">
        <v>1646</v>
      </c>
      <c r="J233" s="346" t="s">
        <v>1646</v>
      </c>
      <c r="L233" s="819" t="str">
        <f t="shared" si="112"/>
        <v/>
      </c>
      <c r="M233" s="819" t="str">
        <f t="shared" si="113"/>
        <v/>
      </c>
      <c r="N233" s="819" t="str">
        <f t="shared" si="114"/>
        <v/>
      </c>
    </row>
    <row r="234" spans="1:14" ht="28">
      <c r="A234" s="96" t="s">
        <v>1392</v>
      </c>
      <c r="B234" s="40" t="s">
        <v>1199</v>
      </c>
      <c r="C234" s="89"/>
      <c r="D234" s="66">
        <v>0</v>
      </c>
      <c r="E234" s="67" t="s">
        <v>565</v>
      </c>
      <c r="F234" s="413">
        <f>SUM(G231:G233)</f>
        <v>0</v>
      </c>
      <c r="G234" s="412">
        <f>D234*F234</f>
        <v>0</v>
      </c>
      <c r="H234" s="346" t="s">
        <v>1646</v>
      </c>
      <c r="I234" s="346" t="s">
        <v>1646</v>
      </c>
      <c r="J234" s="346" t="s">
        <v>1646</v>
      </c>
      <c r="L234" s="819" t="str">
        <f t="shared" si="112"/>
        <v/>
      </c>
      <c r="M234" s="819" t="str">
        <f t="shared" si="113"/>
        <v/>
      </c>
      <c r="N234" s="819" t="str">
        <f t="shared" si="114"/>
        <v/>
      </c>
    </row>
    <row r="235" spans="1:14" ht="28">
      <c r="A235" s="96" t="s">
        <v>1393</v>
      </c>
      <c r="B235" s="86" t="s">
        <v>1601</v>
      </c>
      <c r="C235" s="60">
        <v>1</v>
      </c>
      <c r="D235" s="60">
        <v>1</v>
      </c>
      <c r="E235" s="61" t="s">
        <v>563</v>
      </c>
      <c r="F235" s="62">
        <v>0</v>
      </c>
      <c r="G235" s="412">
        <f t="shared" ref="G235" si="115">C235*D235*F235</f>
        <v>0</v>
      </c>
      <c r="H235" s="346" t="s">
        <v>1646</v>
      </c>
      <c r="I235" s="346" t="s">
        <v>1646</v>
      </c>
      <c r="J235" s="346" t="s">
        <v>1646</v>
      </c>
      <c r="L235" s="819" t="str">
        <f t="shared" si="112"/>
        <v/>
      </c>
      <c r="M235" s="819" t="str">
        <f t="shared" si="113"/>
        <v/>
      </c>
      <c r="N235" s="819" t="str">
        <f t="shared" si="114"/>
        <v/>
      </c>
    </row>
    <row r="236" spans="1:14" ht="28">
      <c r="A236" s="98" t="s">
        <v>135</v>
      </c>
      <c r="B236" s="40" t="s">
        <v>787</v>
      </c>
      <c r="C236" s="60">
        <v>1</v>
      </c>
      <c r="D236" s="60">
        <v>1</v>
      </c>
      <c r="E236" s="61" t="s">
        <v>563</v>
      </c>
      <c r="F236" s="62">
        <v>0</v>
      </c>
      <c r="G236" s="412">
        <f>C236*D236*F236</f>
        <v>0</v>
      </c>
      <c r="H236" s="346" t="s">
        <v>1646</v>
      </c>
      <c r="I236" s="346" t="s">
        <v>1646</v>
      </c>
      <c r="J236" s="346" t="s">
        <v>1646</v>
      </c>
      <c r="L236" s="819" t="str">
        <f t="shared" si="112"/>
        <v/>
      </c>
      <c r="M236" s="819" t="str">
        <f t="shared" si="113"/>
        <v/>
      </c>
      <c r="N236" s="819" t="str">
        <f t="shared" si="114"/>
        <v/>
      </c>
    </row>
    <row r="237" spans="1:14" s="56" customFormat="1" ht="19" customHeight="1">
      <c r="A237" s="242">
        <v>17</v>
      </c>
      <c r="B237" s="191" t="s">
        <v>752</v>
      </c>
      <c r="C237" s="83"/>
      <c r="D237" s="84"/>
      <c r="E237" s="84"/>
      <c r="F237" s="84"/>
      <c r="G237" s="408">
        <f>SUM(G231:G236)</f>
        <v>0</v>
      </c>
      <c r="H237" s="297"/>
      <c r="I237" s="297"/>
      <c r="J237" s="297"/>
      <c r="L237" s="825">
        <f t="shared" ref="L237" si="116">SUM(L231:L236)</f>
        <v>0</v>
      </c>
      <c r="M237" s="825">
        <f t="shared" ref="M237" si="117">SUM(M231:M236)</f>
        <v>0</v>
      </c>
      <c r="N237" s="825">
        <f t="shared" ref="N237" si="118">SUM(N231:N236)</f>
        <v>0</v>
      </c>
    </row>
    <row r="238" spans="1:14">
      <c r="A238" s="73"/>
      <c r="D238" s="42"/>
      <c r="G238" s="425"/>
    </row>
    <row r="239" spans="1:14">
      <c r="A239" s="243">
        <v>18</v>
      </c>
      <c r="B239" s="190" t="s">
        <v>753</v>
      </c>
      <c r="C239" s="75"/>
      <c r="D239" s="76"/>
      <c r="E239" s="76"/>
      <c r="F239" s="76"/>
      <c r="G239" s="427"/>
    </row>
    <row r="240" spans="1:14" ht="42">
      <c r="A240" s="298" t="s">
        <v>592</v>
      </c>
      <c r="B240" s="299" t="s">
        <v>562</v>
      </c>
      <c r="C240" s="300" t="s">
        <v>668</v>
      </c>
      <c r="D240" s="301" t="s">
        <v>669</v>
      </c>
      <c r="E240" s="301" t="s">
        <v>670</v>
      </c>
      <c r="F240" s="302" t="s">
        <v>671</v>
      </c>
      <c r="G240" s="424" t="s">
        <v>560</v>
      </c>
      <c r="H240" s="417" t="s">
        <v>2837</v>
      </c>
      <c r="I240" s="418" t="s">
        <v>2793</v>
      </c>
      <c r="J240" s="418" t="s">
        <v>1647</v>
      </c>
      <c r="L240" s="822" t="s">
        <v>2837</v>
      </c>
      <c r="M240" s="823" t="s">
        <v>2793</v>
      </c>
      <c r="N240" s="823" t="s">
        <v>1647</v>
      </c>
    </row>
    <row r="241" spans="1:14" ht="28">
      <c r="A241" s="96" t="s">
        <v>136</v>
      </c>
      <c r="B241" s="40" t="s">
        <v>755</v>
      </c>
      <c r="C241" s="60">
        <v>1</v>
      </c>
      <c r="D241" s="60">
        <v>1</v>
      </c>
      <c r="E241" s="61" t="s">
        <v>563</v>
      </c>
      <c r="F241" s="62">
        <v>0</v>
      </c>
      <c r="G241" s="412">
        <f>C241*D241*F241</f>
        <v>0</v>
      </c>
      <c r="H241" s="346" t="s">
        <v>1646</v>
      </c>
      <c r="I241" s="346" t="s">
        <v>1646</v>
      </c>
      <c r="J241" s="346" t="s">
        <v>1646</v>
      </c>
      <c r="L241" s="819" t="str">
        <f t="shared" ref="L241" si="119">IF(OR(H241="Oui",H241="Yes"),G241,"")</f>
        <v/>
      </c>
      <c r="M241" s="819" t="str">
        <f t="shared" ref="M241" si="120">IF(OR(I241="Oui",I241="Yes"),G241,"")</f>
        <v/>
      </c>
      <c r="N241" s="819" t="str">
        <f t="shared" ref="N241" si="121">IF(OR(J241="Oui",J241="Yes"),G241,"")</f>
        <v/>
      </c>
    </row>
    <row r="242" spans="1:14" ht="28">
      <c r="A242" s="96" t="s">
        <v>1396</v>
      </c>
      <c r="B242" s="121" t="s">
        <v>2819</v>
      </c>
      <c r="C242" s="60">
        <v>1</v>
      </c>
      <c r="D242" s="60">
        <v>1</v>
      </c>
      <c r="E242" s="61" t="s">
        <v>563</v>
      </c>
      <c r="F242" s="62">
        <v>0</v>
      </c>
      <c r="G242" s="412">
        <f t="shared" ref="G242" si="122">C242*D242*F242</f>
        <v>0</v>
      </c>
      <c r="H242" s="346" t="s">
        <v>1646</v>
      </c>
      <c r="I242" s="346" t="s">
        <v>1646</v>
      </c>
      <c r="J242" s="346" t="s">
        <v>1646</v>
      </c>
      <c r="L242" s="819" t="str">
        <f t="shared" ref="L242:L245" si="123">IF(OR(H242="Oui",H242="Yes"),G242,"")</f>
        <v/>
      </c>
      <c r="M242" s="819" t="str">
        <f t="shared" ref="M242:M245" si="124">IF(OR(I242="Oui",I242="Yes"),G242,"")</f>
        <v/>
      </c>
      <c r="N242" s="819" t="str">
        <f t="shared" ref="N242:N245" si="125">IF(OR(J242="Oui",J242="Yes"),G242,"")</f>
        <v/>
      </c>
    </row>
    <row r="243" spans="1:14" ht="28">
      <c r="A243" s="96" t="s">
        <v>1394</v>
      </c>
      <c r="B243" s="40" t="s">
        <v>1199</v>
      </c>
      <c r="C243" s="89"/>
      <c r="D243" s="66">
        <v>0</v>
      </c>
      <c r="E243" s="67" t="s">
        <v>565</v>
      </c>
      <c r="F243" s="413">
        <f>SUM(G241:G242)</f>
        <v>0</v>
      </c>
      <c r="G243" s="412">
        <f>D243*F243</f>
        <v>0</v>
      </c>
      <c r="H243" s="346" t="s">
        <v>1646</v>
      </c>
      <c r="I243" s="346" t="s">
        <v>1646</v>
      </c>
      <c r="J243" s="346" t="s">
        <v>1646</v>
      </c>
      <c r="L243" s="819" t="str">
        <f t="shared" si="123"/>
        <v/>
      </c>
      <c r="M243" s="819" t="str">
        <f t="shared" si="124"/>
        <v/>
      </c>
      <c r="N243" s="819" t="str">
        <f t="shared" si="125"/>
        <v/>
      </c>
    </row>
    <row r="244" spans="1:14" ht="28">
      <c r="A244" s="96" t="s">
        <v>1395</v>
      </c>
      <c r="B244" s="86" t="s">
        <v>1601</v>
      </c>
      <c r="C244" s="60">
        <v>1</v>
      </c>
      <c r="D244" s="60">
        <v>1</v>
      </c>
      <c r="E244" s="61" t="s">
        <v>563</v>
      </c>
      <c r="F244" s="62">
        <v>0</v>
      </c>
      <c r="G244" s="412">
        <f t="shared" ref="G244" si="126">C244*D244*F244</f>
        <v>0</v>
      </c>
      <c r="H244" s="346" t="s">
        <v>1646</v>
      </c>
      <c r="I244" s="346" t="s">
        <v>1646</v>
      </c>
      <c r="J244" s="346" t="s">
        <v>1646</v>
      </c>
      <c r="L244" s="819" t="str">
        <f t="shared" si="123"/>
        <v/>
      </c>
      <c r="M244" s="819" t="str">
        <f t="shared" si="124"/>
        <v/>
      </c>
      <c r="N244" s="819" t="str">
        <f t="shared" si="125"/>
        <v/>
      </c>
    </row>
    <row r="245" spans="1:14" ht="28">
      <c r="A245" s="96" t="s">
        <v>137</v>
      </c>
      <c r="B245" s="40" t="s">
        <v>787</v>
      </c>
      <c r="C245" s="60">
        <v>1</v>
      </c>
      <c r="D245" s="60">
        <v>1</v>
      </c>
      <c r="E245" s="61" t="s">
        <v>563</v>
      </c>
      <c r="F245" s="62">
        <v>0</v>
      </c>
      <c r="G245" s="412">
        <f>C245*D245*F245</f>
        <v>0</v>
      </c>
      <c r="H245" s="346" t="s">
        <v>1646</v>
      </c>
      <c r="I245" s="346" t="s">
        <v>1646</v>
      </c>
      <c r="J245" s="346" t="s">
        <v>1646</v>
      </c>
      <c r="L245" s="819" t="str">
        <f t="shared" si="123"/>
        <v/>
      </c>
      <c r="M245" s="819" t="str">
        <f t="shared" si="124"/>
        <v/>
      </c>
      <c r="N245" s="819" t="str">
        <f t="shared" si="125"/>
        <v/>
      </c>
    </row>
    <row r="246" spans="1:14" s="56" customFormat="1" ht="19" customHeight="1">
      <c r="A246" s="242">
        <v>18</v>
      </c>
      <c r="B246" s="191" t="s">
        <v>754</v>
      </c>
      <c r="C246" s="83"/>
      <c r="D246" s="84"/>
      <c r="E246" s="84"/>
      <c r="F246" s="84"/>
      <c r="G246" s="408">
        <f>SUM(G241:G245)</f>
        <v>0</v>
      </c>
      <c r="H246" s="297"/>
      <c r="I246" s="297"/>
      <c r="J246" s="297"/>
      <c r="L246" s="825">
        <f t="shared" ref="L246" si="127">SUM(L241:L245)</f>
        <v>0</v>
      </c>
      <c r="M246" s="825">
        <f t="shared" ref="M246" si="128">SUM(M241:M245)</f>
        <v>0</v>
      </c>
      <c r="N246" s="825">
        <f t="shared" ref="N246" si="129">SUM(N241:N245)</f>
        <v>0</v>
      </c>
    </row>
    <row r="247" spans="1:14">
      <c r="A247" s="93"/>
      <c r="D247" s="42"/>
      <c r="G247" s="427"/>
    </row>
    <row r="248" spans="1:14">
      <c r="A248" s="243">
        <v>19</v>
      </c>
      <c r="B248" s="190" t="s">
        <v>756</v>
      </c>
      <c r="C248" s="75"/>
      <c r="D248" s="76"/>
      <c r="E248" s="76"/>
      <c r="F248" s="76"/>
      <c r="G248" s="427"/>
    </row>
    <row r="249" spans="1:14" ht="42">
      <c r="A249" s="298" t="s">
        <v>592</v>
      </c>
      <c r="B249" s="299" t="s">
        <v>562</v>
      </c>
      <c r="C249" s="300" t="s">
        <v>668</v>
      </c>
      <c r="D249" s="301" t="s">
        <v>669</v>
      </c>
      <c r="E249" s="301" t="s">
        <v>670</v>
      </c>
      <c r="F249" s="302" t="s">
        <v>671</v>
      </c>
      <c r="G249" s="424" t="s">
        <v>560</v>
      </c>
      <c r="H249" s="417" t="s">
        <v>2837</v>
      </c>
      <c r="I249" s="418" t="s">
        <v>2793</v>
      </c>
      <c r="J249" s="418" t="s">
        <v>1647</v>
      </c>
      <c r="L249" s="822" t="s">
        <v>2837</v>
      </c>
      <c r="M249" s="823" t="s">
        <v>2793</v>
      </c>
      <c r="N249" s="823" t="s">
        <v>1647</v>
      </c>
    </row>
    <row r="250" spans="1:14" ht="28">
      <c r="A250" s="98" t="s">
        <v>138</v>
      </c>
      <c r="B250" s="40" t="s">
        <v>758</v>
      </c>
      <c r="C250" s="60">
        <v>1</v>
      </c>
      <c r="D250" s="60">
        <v>1</v>
      </c>
      <c r="E250" s="61" t="s">
        <v>563</v>
      </c>
      <c r="F250" s="62">
        <v>0</v>
      </c>
      <c r="G250" s="412">
        <f t="shared" ref="G250:G258" si="130">C250*D250*F250</f>
        <v>0</v>
      </c>
      <c r="H250" s="346" t="s">
        <v>1646</v>
      </c>
      <c r="I250" s="346" t="s">
        <v>1646</v>
      </c>
      <c r="J250" s="346" t="s">
        <v>1646</v>
      </c>
      <c r="L250" s="819" t="str">
        <f t="shared" ref="L250" si="131">IF(OR(H250="Oui",H250="Yes"),G250,"")</f>
        <v/>
      </c>
      <c r="M250" s="819" t="str">
        <f t="shared" ref="M250" si="132">IF(OR(I250="Oui",I250="Yes"),G250,"")</f>
        <v/>
      </c>
      <c r="N250" s="819" t="str">
        <f t="shared" ref="N250" si="133">IF(OR(J250="Oui",J250="Yes"),G250,"")</f>
        <v/>
      </c>
    </row>
    <row r="251" spans="1:14" ht="28">
      <c r="A251" s="98" t="s">
        <v>139</v>
      </c>
      <c r="B251" s="40" t="s">
        <v>759</v>
      </c>
      <c r="C251" s="60">
        <v>1</v>
      </c>
      <c r="D251" s="60">
        <v>1</v>
      </c>
      <c r="E251" s="61" t="s">
        <v>563</v>
      </c>
      <c r="F251" s="62">
        <v>0</v>
      </c>
      <c r="G251" s="412">
        <f t="shared" si="130"/>
        <v>0</v>
      </c>
      <c r="H251" s="346" t="s">
        <v>1646</v>
      </c>
      <c r="I251" s="346" t="s">
        <v>1646</v>
      </c>
      <c r="J251" s="346" t="s">
        <v>1646</v>
      </c>
      <c r="L251" s="819" t="str">
        <f t="shared" ref="L251:L258" si="134">IF(OR(H251="Oui",H251="Yes"),G251,"")</f>
        <v/>
      </c>
      <c r="M251" s="819" t="str">
        <f t="shared" ref="M251:M258" si="135">IF(OR(I251="Oui",I251="Yes"),G251,"")</f>
        <v/>
      </c>
      <c r="N251" s="819" t="str">
        <f t="shared" ref="N251:N258" si="136">IF(OR(J251="Oui",J251="Yes"),G251,"")</f>
        <v/>
      </c>
    </row>
    <row r="252" spans="1:14" ht="28">
      <c r="A252" s="98" t="s">
        <v>140</v>
      </c>
      <c r="B252" s="40" t="s">
        <v>1581</v>
      </c>
      <c r="C252" s="60">
        <v>1</v>
      </c>
      <c r="D252" s="60">
        <v>1</v>
      </c>
      <c r="E252" s="61" t="s">
        <v>563</v>
      </c>
      <c r="F252" s="62">
        <v>0</v>
      </c>
      <c r="G252" s="412">
        <f t="shared" si="130"/>
        <v>0</v>
      </c>
      <c r="H252" s="346" t="s">
        <v>1646</v>
      </c>
      <c r="I252" s="346" t="s">
        <v>1646</v>
      </c>
      <c r="J252" s="346" t="s">
        <v>1646</v>
      </c>
      <c r="L252" s="819" t="str">
        <f t="shared" si="134"/>
        <v/>
      </c>
      <c r="M252" s="819" t="str">
        <f t="shared" si="135"/>
        <v/>
      </c>
      <c r="N252" s="819" t="str">
        <f t="shared" si="136"/>
        <v/>
      </c>
    </row>
    <row r="253" spans="1:14" ht="28">
      <c r="A253" s="98" t="s">
        <v>141</v>
      </c>
      <c r="B253" s="40" t="s">
        <v>1145</v>
      </c>
      <c r="C253" s="60">
        <v>1</v>
      </c>
      <c r="D253" s="60">
        <v>1</v>
      </c>
      <c r="E253" s="61" t="s">
        <v>563</v>
      </c>
      <c r="F253" s="62">
        <v>0</v>
      </c>
      <c r="G253" s="412">
        <f t="shared" si="130"/>
        <v>0</v>
      </c>
      <c r="H253" s="346" t="s">
        <v>1646</v>
      </c>
      <c r="I253" s="346" t="s">
        <v>1646</v>
      </c>
      <c r="J253" s="346" t="s">
        <v>1646</v>
      </c>
      <c r="L253" s="819" t="str">
        <f t="shared" si="134"/>
        <v/>
      </c>
      <c r="M253" s="819" t="str">
        <f t="shared" si="135"/>
        <v/>
      </c>
      <c r="N253" s="819" t="str">
        <f t="shared" si="136"/>
        <v/>
      </c>
    </row>
    <row r="254" spans="1:14" ht="28">
      <c r="A254" s="98" t="s">
        <v>142</v>
      </c>
      <c r="B254" s="40" t="s">
        <v>760</v>
      </c>
      <c r="C254" s="60">
        <v>1</v>
      </c>
      <c r="D254" s="60">
        <v>1</v>
      </c>
      <c r="E254" s="61" t="s">
        <v>563</v>
      </c>
      <c r="F254" s="62">
        <v>0</v>
      </c>
      <c r="G254" s="412">
        <f t="shared" si="130"/>
        <v>0</v>
      </c>
      <c r="H254" s="346" t="s">
        <v>1646</v>
      </c>
      <c r="I254" s="346" t="s">
        <v>1646</v>
      </c>
      <c r="J254" s="346" t="s">
        <v>1646</v>
      </c>
      <c r="L254" s="819" t="str">
        <f t="shared" si="134"/>
        <v/>
      </c>
      <c r="M254" s="819" t="str">
        <f t="shared" si="135"/>
        <v/>
      </c>
      <c r="N254" s="819" t="str">
        <f t="shared" si="136"/>
        <v/>
      </c>
    </row>
    <row r="255" spans="1:14" s="290" customFormat="1" ht="28">
      <c r="A255" s="98" t="s">
        <v>550</v>
      </c>
      <c r="B255" s="40" t="s">
        <v>761</v>
      </c>
      <c r="C255" s="60">
        <v>1</v>
      </c>
      <c r="D255" s="60">
        <v>1</v>
      </c>
      <c r="E255" s="250" t="s">
        <v>563</v>
      </c>
      <c r="F255" s="62">
        <v>0</v>
      </c>
      <c r="G255" s="412">
        <f t="shared" si="130"/>
        <v>0</v>
      </c>
      <c r="H255" s="346" t="s">
        <v>1646</v>
      </c>
      <c r="I255" s="346" t="s">
        <v>1646</v>
      </c>
      <c r="J255" s="346" t="s">
        <v>1646</v>
      </c>
      <c r="L255" s="819" t="str">
        <f t="shared" si="134"/>
        <v/>
      </c>
      <c r="M255" s="819" t="str">
        <f t="shared" si="135"/>
        <v/>
      </c>
      <c r="N255" s="819" t="str">
        <f t="shared" si="136"/>
        <v/>
      </c>
    </row>
    <row r="256" spans="1:14" ht="28">
      <c r="A256" s="96" t="s">
        <v>1397</v>
      </c>
      <c r="B256" s="40" t="s">
        <v>1199</v>
      </c>
      <c r="C256" s="89"/>
      <c r="D256" s="66">
        <v>0</v>
      </c>
      <c r="E256" s="67" t="s">
        <v>565</v>
      </c>
      <c r="F256" s="413">
        <f>SUM(G250:G255)</f>
        <v>0</v>
      </c>
      <c r="G256" s="412">
        <f>D256*F256</f>
        <v>0</v>
      </c>
      <c r="H256" s="346" t="s">
        <v>1646</v>
      </c>
      <c r="I256" s="346" t="s">
        <v>1646</v>
      </c>
      <c r="J256" s="346" t="s">
        <v>1646</v>
      </c>
      <c r="L256" s="819" t="str">
        <f t="shared" si="134"/>
        <v/>
      </c>
      <c r="M256" s="819" t="str">
        <f t="shared" si="135"/>
        <v/>
      </c>
      <c r="N256" s="819" t="str">
        <f t="shared" si="136"/>
        <v/>
      </c>
    </row>
    <row r="257" spans="1:14" ht="28">
      <c r="A257" s="96" t="s">
        <v>1398</v>
      </c>
      <c r="B257" s="86" t="s">
        <v>1601</v>
      </c>
      <c r="C257" s="60">
        <v>1</v>
      </c>
      <c r="D257" s="60">
        <v>1</v>
      </c>
      <c r="E257" s="61" t="s">
        <v>563</v>
      </c>
      <c r="F257" s="62">
        <v>0</v>
      </c>
      <c r="G257" s="412">
        <f t="shared" ref="G257" si="137">C257*D257*F257</f>
        <v>0</v>
      </c>
      <c r="H257" s="346" t="s">
        <v>1646</v>
      </c>
      <c r="I257" s="346" t="s">
        <v>1646</v>
      </c>
      <c r="J257" s="346" t="s">
        <v>1646</v>
      </c>
      <c r="L257" s="819" t="str">
        <f t="shared" si="134"/>
        <v/>
      </c>
      <c r="M257" s="819" t="str">
        <f t="shared" si="135"/>
        <v/>
      </c>
      <c r="N257" s="819" t="str">
        <f t="shared" si="136"/>
        <v/>
      </c>
    </row>
    <row r="258" spans="1:14" ht="28">
      <c r="A258" s="98" t="s">
        <v>143</v>
      </c>
      <c r="B258" s="40" t="s">
        <v>787</v>
      </c>
      <c r="C258" s="60">
        <v>1</v>
      </c>
      <c r="D258" s="60">
        <v>1</v>
      </c>
      <c r="E258" s="61" t="s">
        <v>563</v>
      </c>
      <c r="F258" s="62">
        <v>0</v>
      </c>
      <c r="G258" s="412">
        <f t="shared" si="130"/>
        <v>0</v>
      </c>
      <c r="H258" s="346" t="s">
        <v>1646</v>
      </c>
      <c r="I258" s="346" t="s">
        <v>1646</v>
      </c>
      <c r="J258" s="346" t="s">
        <v>1646</v>
      </c>
      <c r="L258" s="819" t="str">
        <f t="shared" si="134"/>
        <v/>
      </c>
      <c r="M258" s="819" t="str">
        <f t="shared" si="135"/>
        <v/>
      </c>
      <c r="N258" s="819" t="str">
        <f t="shared" si="136"/>
        <v/>
      </c>
    </row>
    <row r="259" spans="1:14" s="56" customFormat="1" ht="19" customHeight="1">
      <c r="A259" s="95">
        <v>19</v>
      </c>
      <c r="B259" s="191" t="s">
        <v>757</v>
      </c>
      <c r="C259" s="83"/>
      <c r="D259" s="84"/>
      <c r="E259" s="136"/>
      <c r="F259" s="84"/>
      <c r="G259" s="408">
        <f>SUM(G250:G258)</f>
        <v>0</v>
      </c>
      <c r="H259" s="297"/>
      <c r="I259" s="297"/>
      <c r="J259" s="297"/>
      <c r="L259" s="825">
        <f>SUM(L250:L258)</f>
        <v>0</v>
      </c>
      <c r="M259" s="825">
        <f>SUM(M250:M258)</f>
        <v>0</v>
      </c>
      <c r="N259" s="825">
        <f>SUM(N250:N258)</f>
        <v>0</v>
      </c>
    </row>
    <row r="260" spans="1:14">
      <c r="A260" s="93"/>
      <c r="D260" s="42"/>
      <c r="G260" s="427"/>
    </row>
    <row r="261" spans="1:14">
      <c r="A261" s="94">
        <v>20</v>
      </c>
      <c r="B261" s="190" t="s">
        <v>762</v>
      </c>
      <c r="C261" s="75"/>
      <c r="D261" s="76"/>
      <c r="E261" s="76"/>
      <c r="F261" s="76"/>
      <c r="G261" s="427"/>
    </row>
    <row r="262" spans="1:14" ht="42">
      <c r="A262" s="298" t="s">
        <v>592</v>
      </c>
      <c r="B262" s="299" t="s">
        <v>562</v>
      </c>
      <c r="C262" s="300" t="s">
        <v>668</v>
      </c>
      <c r="D262" s="301" t="s">
        <v>669</v>
      </c>
      <c r="E262" s="301" t="s">
        <v>670</v>
      </c>
      <c r="F262" s="302" t="s">
        <v>671</v>
      </c>
      <c r="G262" s="424" t="s">
        <v>560</v>
      </c>
      <c r="H262" s="417" t="s">
        <v>2837</v>
      </c>
      <c r="I262" s="418" t="s">
        <v>2793</v>
      </c>
      <c r="J262" s="418" t="s">
        <v>1647</v>
      </c>
      <c r="L262" s="822" t="s">
        <v>2837</v>
      </c>
      <c r="M262" s="823" t="s">
        <v>2793</v>
      </c>
      <c r="N262" s="823" t="s">
        <v>1647</v>
      </c>
    </row>
    <row r="263" spans="1:14" ht="28">
      <c r="A263" s="98" t="s">
        <v>144</v>
      </c>
      <c r="B263" s="40" t="s">
        <v>1582</v>
      </c>
      <c r="C263" s="60">
        <v>1</v>
      </c>
      <c r="D263" s="60">
        <v>1</v>
      </c>
      <c r="E263" s="61" t="s">
        <v>563</v>
      </c>
      <c r="F263" s="62">
        <v>0</v>
      </c>
      <c r="G263" s="412">
        <f t="shared" ref="G263:G274" si="138">C263*D263*F263</f>
        <v>0</v>
      </c>
      <c r="H263" s="346" t="s">
        <v>1646</v>
      </c>
      <c r="I263" s="346" t="s">
        <v>1646</v>
      </c>
      <c r="J263" s="346" t="s">
        <v>1646</v>
      </c>
      <c r="L263" s="819" t="str">
        <f t="shared" ref="L263" si="139">IF(OR(H263="Oui",H263="Yes"),G263,"")</f>
        <v/>
      </c>
      <c r="M263" s="819" t="str">
        <f t="shared" ref="M263" si="140">IF(OR(I263="Oui",I263="Yes"),G263,"")</f>
        <v/>
      </c>
      <c r="N263" s="819" t="str">
        <f t="shared" ref="N263" si="141">IF(OR(J263="Oui",J263="Yes"),G263,"")</f>
        <v/>
      </c>
    </row>
    <row r="264" spans="1:14" ht="28">
      <c r="A264" s="98" t="s">
        <v>145</v>
      </c>
      <c r="B264" s="40" t="s">
        <v>764</v>
      </c>
      <c r="C264" s="60">
        <v>1</v>
      </c>
      <c r="D264" s="60">
        <v>1</v>
      </c>
      <c r="E264" s="61" t="s">
        <v>563</v>
      </c>
      <c r="F264" s="62">
        <v>0</v>
      </c>
      <c r="G264" s="412">
        <f t="shared" si="138"/>
        <v>0</v>
      </c>
      <c r="H264" s="346" t="s">
        <v>1646</v>
      </c>
      <c r="I264" s="346" t="s">
        <v>1646</v>
      </c>
      <c r="J264" s="346" t="s">
        <v>1646</v>
      </c>
      <c r="L264" s="819" t="str">
        <f t="shared" ref="L264:L274" si="142">IF(OR(H264="Oui",H264="Yes"),G264,"")</f>
        <v/>
      </c>
      <c r="M264" s="819" t="str">
        <f t="shared" ref="M264:M274" si="143">IF(OR(I264="Oui",I264="Yes"),G264,"")</f>
        <v/>
      </c>
      <c r="N264" s="819" t="str">
        <f t="shared" ref="N264:N274" si="144">IF(OR(J264="Oui",J264="Yes"),G264,"")</f>
        <v/>
      </c>
    </row>
    <row r="265" spans="1:14" ht="28">
      <c r="A265" s="98" t="s">
        <v>146</v>
      </c>
      <c r="B265" s="40" t="s">
        <v>766</v>
      </c>
      <c r="C265" s="60">
        <v>1</v>
      </c>
      <c r="D265" s="60">
        <v>1</v>
      </c>
      <c r="E265" s="61" t="s">
        <v>563</v>
      </c>
      <c r="F265" s="62">
        <v>0</v>
      </c>
      <c r="G265" s="412">
        <f t="shared" si="138"/>
        <v>0</v>
      </c>
      <c r="H265" s="346" t="s">
        <v>1646</v>
      </c>
      <c r="I265" s="346" t="s">
        <v>1646</v>
      </c>
      <c r="J265" s="346" t="s">
        <v>1646</v>
      </c>
      <c r="L265" s="819" t="str">
        <f t="shared" si="142"/>
        <v/>
      </c>
      <c r="M265" s="819" t="str">
        <f t="shared" si="143"/>
        <v/>
      </c>
      <c r="N265" s="819" t="str">
        <f t="shared" si="144"/>
        <v/>
      </c>
    </row>
    <row r="266" spans="1:14" ht="28">
      <c r="A266" s="98" t="s">
        <v>147</v>
      </c>
      <c r="B266" s="40" t="s">
        <v>1618</v>
      </c>
      <c r="C266" s="60">
        <v>1</v>
      </c>
      <c r="D266" s="60">
        <v>1</v>
      </c>
      <c r="E266" s="61" t="s">
        <v>563</v>
      </c>
      <c r="F266" s="62">
        <v>0</v>
      </c>
      <c r="G266" s="412">
        <f t="shared" si="138"/>
        <v>0</v>
      </c>
      <c r="H266" s="346" t="s">
        <v>1646</v>
      </c>
      <c r="I266" s="346" t="s">
        <v>1646</v>
      </c>
      <c r="J266" s="346" t="s">
        <v>1646</v>
      </c>
      <c r="L266" s="819" t="str">
        <f t="shared" si="142"/>
        <v/>
      </c>
      <c r="M266" s="819" t="str">
        <f t="shared" si="143"/>
        <v/>
      </c>
      <c r="N266" s="819" t="str">
        <f t="shared" si="144"/>
        <v/>
      </c>
    </row>
    <row r="267" spans="1:14" ht="28">
      <c r="A267" s="98" t="s">
        <v>148</v>
      </c>
      <c r="B267" s="40" t="s">
        <v>765</v>
      </c>
      <c r="C267" s="60">
        <v>1</v>
      </c>
      <c r="D267" s="60">
        <v>1</v>
      </c>
      <c r="E267" s="61" t="s">
        <v>563</v>
      </c>
      <c r="F267" s="62">
        <v>0</v>
      </c>
      <c r="G267" s="412">
        <f t="shared" si="138"/>
        <v>0</v>
      </c>
      <c r="H267" s="346" t="s">
        <v>1646</v>
      </c>
      <c r="I267" s="346" t="s">
        <v>1646</v>
      </c>
      <c r="J267" s="346" t="s">
        <v>1646</v>
      </c>
      <c r="L267" s="819" t="str">
        <f t="shared" si="142"/>
        <v/>
      </c>
      <c r="M267" s="819" t="str">
        <f t="shared" si="143"/>
        <v/>
      </c>
      <c r="N267" s="819" t="str">
        <f t="shared" si="144"/>
        <v/>
      </c>
    </row>
    <row r="268" spans="1:14" ht="28">
      <c r="A268" s="98" t="s">
        <v>149</v>
      </c>
      <c r="B268" s="40" t="s">
        <v>767</v>
      </c>
      <c r="C268" s="60">
        <v>1</v>
      </c>
      <c r="D268" s="60">
        <v>1</v>
      </c>
      <c r="E268" s="61" t="s">
        <v>563</v>
      </c>
      <c r="F268" s="62">
        <v>0</v>
      </c>
      <c r="G268" s="412">
        <f t="shared" si="138"/>
        <v>0</v>
      </c>
      <c r="H268" s="346" t="s">
        <v>1646</v>
      </c>
      <c r="I268" s="346" t="s">
        <v>1646</v>
      </c>
      <c r="J268" s="346" t="s">
        <v>1646</v>
      </c>
      <c r="L268" s="819" t="str">
        <f t="shared" si="142"/>
        <v/>
      </c>
      <c r="M268" s="819" t="str">
        <f t="shared" si="143"/>
        <v/>
      </c>
      <c r="N268" s="819" t="str">
        <f t="shared" si="144"/>
        <v/>
      </c>
    </row>
    <row r="269" spans="1:14" ht="28">
      <c r="A269" s="98" t="s">
        <v>150</v>
      </c>
      <c r="B269" s="40" t="s">
        <v>768</v>
      </c>
      <c r="C269" s="60">
        <v>1</v>
      </c>
      <c r="D269" s="60">
        <v>1</v>
      </c>
      <c r="E269" s="61" t="s">
        <v>563</v>
      </c>
      <c r="F269" s="62">
        <v>0</v>
      </c>
      <c r="G269" s="412">
        <f t="shared" si="138"/>
        <v>0</v>
      </c>
      <c r="H269" s="346" t="s">
        <v>1646</v>
      </c>
      <c r="I269" s="346" t="s">
        <v>1646</v>
      </c>
      <c r="J269" s="346" t="s">
        <v>1646</v>
      </c>
      <c r="L269" s="819" t="str">
        <f t="shared" si="142"/>
        <v/>
      </c>
      <c r="M269" s="819" t="str">
        <f t="shared" si="143"/>
        <v/>
      </c>
      <c r="N269" s="819" t="str">
        <f t="shared" si="144"/>
        <v/>
      </c>
    </row>
    <row r="270" spans="1:14" ht="28">
      <c r="A270" s="100" t="s">
        <v>151</v>
      </c>
      <c r="B270" s="40" t="s">
        <v>769</v>
      </c>
      <c r="C270" s="60">
        <v>1</v>
      </c>
      <c r="D270" s="60">
        <v>1</v>
      </c>
      <c r="E270" s="61" t="s">
        <v>563</v>
      </c>
      <c r="F270" s="62">
        <v>0</v>
      </c>
      <c r="G270" s="412">
        <f t="shared" si="138"/>
        <v>0</v>
      </c>
      <c r="H270" s="346" t="s">
        <v>1646</v>
      </c>
      <c r="I270" s="346" t="s">
        <v>1646</v>
      </c>
      <c r="J270" s="346" t="s">
        <v>1646</v>
      </c>
      <c r="L270" s="819" t="str">
        <f t="shared" si="142"/>
        <v/>
      </c>
      <c r="M270" s="819" t="str">
        <f t="shared" si="143"/>
        <v/>
      </c>
      <c r="N270" s="819" t="str">
        <f t="shared" si="144"/>
        <v/>
      </c>
    </row>
    <row r="271" spans="1:14" ht="28">
      <c r="A271" s="98" t="s">
        <v>531</v>
      </c>
      <c r="B271" s="40" t="s">
        <v>770</v>
      </c>
      <c r="C271" s="60">
        <v>1</v>
      </c>
      <c r="D271" s="60">
        <v>1</v>
      </c>
      <c r="E271" s="61" t="s">
        <v>563</v>
      </c>
      <c r="F271" s="62">
        <v>0</v>
      </c>
      <c r="G271" s="412">
        <f t="shared" si="138"/>
        <v>0</v>
      </c>
      <c r="H271" s="346" t="s">
        <v>1646</v>
      </c>
      <c r="I271" s="346" t="s">
        <v>1646</v>
      </c>
      <c r="J271" s="346" t="s">
        <v>1646</v>
      </c>
      <c r="L271" s="819" t="str">
        <f t="shared" si="142"/>
        <v/>
      </c>
      <c r="M271" s="819" t="str">
        <f t="shared" si="143"/>
        <v/>
      </c>
      <c r="N271" s="819" t="str">
        <f t="shared" si="144"/>
        <v/>
      </c>
    </row>
    <row r="272" spans="1:14" ht="28">
      <c r="A272" s="96" t="s">
        <v>1399</v>
      </c>
      <c r="B272" s="40" t="s">
        <v>1199</v>
      </c>
      <c r="C272" s="89"/>
      <c r="D272" s="66">
        <v>0</v>
      </c>
      <c r="E272" s="67" t="s">
        <v>565</v>
      </c>
      <c r="F272" s="413">
        <f>SUM(G263:G271)</f>
        <v>0</v>
      </c>
      <c r="G272" s="412">
        <f>D272*F272</f>
        <v>0</v>
      </c>
      <c r="H272" s="346" t="s">
        <v>1646</v>
      </c>
      <c r="I272" s="346" t="s">
        <v>1646</v>
      </c>
      <c r="J272" s="346" t="s">
        <v>1646</v>
      </c>
      <c r="L272" s="819" t="str">
        <f t="shared" si="142"/>
        <v/>
      </c>
      <c r="M272" s="819" t="str">
        <f t="shared" si="143"/>
        <v/>
      </c>
      <c r="N272" s="819" t="str">
        <f t="shared" si="144"/>
        <v/>
      </c>
    </row>
    <row r="273" spans="1:14" ht="28">
      <c r="A273" s="96" t="s">
        <v>1400</v>
      </c>
      <c r="B273" s="86" t="s">
        <v>1601</v>
      </c>
      <c r="C273" s="60">
        <v>1</v>
      </c>
      <c r="D273" s="60">
        <v>1</v>
      </c>
      <c r="E273" s="61" t="s">
        <v>563</v>
      </c>
      <c r="F273" s="62">
        <v>0</v>
      </c>
      <c r="G273" s="412">
        <f t="shared" ref="G273" si="145">C273*D273*F273</f>
        <v>0</v>
      </c>
      <c r="H273" s="346" t="s">
        <v>1646</v>
      </c>
      <c r="I273" s="346" t="s">
        <v>1646</v>
      </c>
      <c r="J273" s="346" t="s">
        <v>1646</v>
      </c>
      <c r="L273" s="819" t="str">
        <f t="shared" si="142"/>
        <v/>
      </c>
      <c r="M273" s="819" t="str">
        <f t="shared" si="143"/>
        <v/>
      </c>
      <c r="N273" s="819" t="str">
        <f t="shared" si="144"/>
        <v/>
      </c>
    </row>
    <row r="274" spans="1:14" ht="28">
      <c r="A274" s="100" t="s">
        <v>152</v>
      </c>
      <c r="B274" s="40" t="s">
        <v>787</v>
      </c>
      <c r="C274" s="60">
        <v>1</v>
      </c>
      <c r="D274" s="60">
        <v>1</v>
      </c>
      <c r="E274" s="61" t="s">
        <v>563</v>
      </c>
      <c r="F274" s="62">
        <v>0</v>
      </c>
      <c r="G274" s="412">
        <f t="shared" si="138"/>
        <v>0</v>
      </c>
      <c r="H274" s="346" t="s">
        <v>1646</v>
      </c>
      <c r="I274" s="346" t="s">
        <v>1646</v>
      </c>
      <c r="J274" s="346" t="s">
        <v>1646</v>
      </c>
      <c r="L274" s="819" t="str">
        <f t="shared" si="142"/>
        <v/>
      </c>
      <c r="M274" s="819" t="str">
        <f t="shared" si="143"/>
        <v/>
      </c>
      <c r="N274" s="819" t="str">
        <f t="shared" si="144"/>
        <v/>
      </c>
    </row>
    <row r="275" spans="1:14" s="56" customFormat="1" ht="19" customHeight="1">
      <c r="A275" s="242">
        <v>20</v>
      </c>
      <c r="B275" s="191" t="s">
        <v>763</v>
      </c>
      <c r="C275" s="83"/>
      <c r="D275" s="84"/>
      <c r="E275" s="84"/>
      <c r="F275" s="84"/>
      <c r="G275" s="408">
        <f>SUM(G263:G274)</f>
        <v>0</v>
      </c>
      <c r="H275" s="297"/>
      <c r="I275" s="297"/>
      <c r="J275" s="297"/>
      <c r="L275" s="825">
        <f>SUM(L263:L274)</f>
        <v>0</v>
      </c>
      <c r="M275" s="825">
        <f>SUM(M263:M274)</f>
        <v>0</v>
      </c>
      <c r="N275" s="825">
        <f>SUM(N263:N274)</f>
        <v>0</v>
      </c>
    </row>
    <row r="276" spans="1:14">
      <c r="A276" s="73"/>
      <c r="D276" s="42"/>
      <c r="G276" s="425"/>
    </row>
    <row r="277" spans="1:14">
      <c r="A277" s="94">
        <v>21</v>
      </c>
      <c r="B277" s="190" t="s">
        <v>771</v>
      </c>
      <c r="C277" s="75"/>
      <c r="D277" s="76"/>
      <c r="E277" s="76"/>
      <c r="F277" s="76"/>
      <c r="G277" s="427"/>
    </row>
    <row r="278" spans="1:14" ht="42">
      <c r="A278" s="298" t="s">
        <v>592</v>
      </c>
      <c r="B278" s="299" t="s">
        <v>562</v>
      </c>
      <c r="C278" s="300" t="s">
        <v>668</v>
      </c>
      <c r="D278" s="301" t="s">
        <v>669</v>
      </c>
      <c r="E278" s="301" t="s">
        <v>670</v>
      </c>
      <c r="F278" s="302" t="s">
        <v>671</v>
      </c>
      <c r="G278" s="424" t="s">
        <v>560</v>
      </c>
      <c r="H278" s="417" t="s">
        <v>2837</v>
      </c>
      <c r="I278" s="418" t="s">
        <v>2793</v>
      </c>
      <c r="J278" s="418" t="s">
        <v>1647</v>
      </c>
      <c r="L278" s="822" t="s">
        <v>2837</v>
      </c>
      <c r="M278" s="823" t="s">
        <v>2793</v>
      </c>
      <c r="N278" s="823" t="s">
        <v>1647</v>
      </c>
    </row>
    <row r="279" spans="1:14" ht="28">
      <c r="A279" s="98" t="s">
        <v>153</v>
      </c>
      <c r="B279" s="40" t="s">
        <v>772</v>
      </c>
      <c r="C279" s="60">
        <v>1</v>
      </c>
      <c r="D279" s="60">
        <v>1</v>
      </c>
      <c r="E279" s="61" t="s">
        <v>563</v>
      </c>
      <c r="F279" s="62">
        <v>0</v>
      </c>
      <c r="G279" s="412">
        <f>C279*D279*F279</f>
        <v>0</v>
      </c>
      <c r="H279" s="346" t="s">
        <v>1646</v>
      </c>
      <c r="I279" s="346" t="s">
        <v>1646</v>
      </c>
      <c r="J279" s="346" t="s">
        <v>1646</v>
      </c>
      <c r="L279" s="819" t="str">
        <f t="shared" ref="L279" si="146">IF(OR(H279="Oui",H279="Yes"),G279,"")</f>
        <v/>
      </c>
      <c r="M279" s="819" t="str">
        <f t="shared" ref="M279" si="147">IF(OR(I279="Oui",I279="Yes"),G279,"")</f>
        <v/>
      </c>
      <c r="N279" s="819" t="str">
        <f t="shared" ref="N279" si="148">IF(OR(J279="Oui",J279="Yes"),G279,"")</f>
        <v/>
      </c>
    </row>
    <row r="280" spans="1:14" ht="28">
      <c r="A280" s="99" t="s">
        <v>154</v>
      </c>
      <c r="B280" s="64" t="s">
        <v>773</v>
      </c>
      <c r="C280" s="60">
        <v>1</v>
      </c>
      <c r="D280" s="60">
        <v>1</v>
      </c>
      <c r="E280" s="61" t="s">
        <v>563</v>
      </c>
      <c r="F280" s="62">
        <v>0</v>
      </c>
      <c r="G280" s="412">
        <f t="shared" ref="G280:G301" si="149">C280*D280*F280</f>
        <v>0</v>
      </c>
      <c r="H280" s="346" t="s">
        <v>1646</v>
      </c>
      <c r="I280" s="346" t="s">
        <v>1646</v>
      </c>
      <c r="J280" s="346" t="s">
        <v>1646</v>
      </c>
      <c r="L280" s="819" t="str">
        <f t="shared" ref="L280:L301" si="150">IF(OR(H280="Oui",H280="Yes"),G280,"")</f>
        <v/>
      </c>
      <c r="M280" s="819" t="str">
        <f t="shared" ref="M280:M301" si="151">IF(OR(I280="Oui",I280="Yes"),G280,"")</f>
        <v/>
      </c>
      <c r="N280" s="819" t="str">
        <f t="shared" ref="N280:N301" si="152">IF(OR(J280="Oui",J280="Yes"),G280,"")</f>
        <v/>
      </c>
    </row>
    <row r="281" spans="1:14" ht="28">
      <c r="A281" s="99" t="s">
        <v>155</v>
      </c>
      <c r="B281" s="64" t="s">
        <v>774</v>
      </c>
      <c r="C281" s="60">
        <v>1</v>
      </c>
      <c r="D281" s="60">
        <v>1</v>
      </c>
      <c r="E281" s="61" t="s">
        <v>563</v>
      </c>
      <c r="F281" s="62">
        <v>0</v>
      </c>
      <c r="G281" s="412">
        <f t="shared" si="149"/>
        <v>0</v>
      </c>
      <c r="H281" s="346" t="s">
        <v>1646</v>
      </c>
      <c r="I281" s="346" t="s">
        <v>1646</v>
      </c>
      <c r="J281" s="346" t="s">
        <v>1646</v>
      </c>
      <c r="L281" s="819" t="str">
        <f t="shared" si="150"/>
        <v/>
      </c>
      <c r="M281" s="819" t="str">
        <f t="shared" si="151"/>
        <v/>
      </c>
      <c r="N281" s="819" t="str">
        <f t="shared" si="152"/>
        <v/>
      </c>
    </row>
    <row r="282" spans="1:14" ht="28">
      <c r="A282" s="99" t="s">
        <v>156</v>
      </c>
      <c r="B282" s="64" t="s">
        <v>775</v>
      </c>
      <c r="C282" s="60">
        <v>1</v>
      </c>
      <c r="D282" s="60">
        <v>1</v>
      </c>
      <c r="E282" s="61" t="s">
        <v>563</v>
      </c>
      <c r="F282" s="62">
        <v>0</v>
      </c>
      <c r="G282" s="412">
        <f t="shared" si="149"/>
        <v>0</v>
      </c>
      <c r="H282" s="346" t="s">
        <v>1646</v>
      </c>
      <c r="I282" s="346" t="s">
        <v>1646</v>
      </c>
      <c r="J282" s="346" t="s">
        <v>1646</v>
      </c>
      <c r="L282" s="819" t="str">
        <f t="shared" si="150"/>
        <v/>
      </c>
      <c r="M282" s="819" t="str">
        <f t="shared" si="151"/>
        <v/>
      </c>
      <c r="N282" s="819" t="str">
        <f t="shared" si="152"/>
        <v/>
      </c>
    </row>
    <row r="283" spans="1:14" ht="28">
      <c r="A283" s="99" t="s">
        <v>157</v>
      </c>
      <c r="B283" s="64" t="s">
        <v>1146</v>
      </c>
      <c r="C283" s="60">
        <v>1</v>
      </c>
      <c r="D283" s="60">
        <v>1</v>
      </c>
      <c r="E283" s="61" t="s">
        <v>563</v>
      </c>
      <c r="F283" s="62">
        <v>0</v>
      </c>
      <c r="G283" s="412">
        <f t="shared" si="149"/>
        <v>0</v>
      </c>
      <c r="H283" s="346" t="s">
        <v>1646</v>
      </c>
      <c r="I283" s="346" t="s">
        <v>1646</v>
      </c>
      <c r="J283" s="346" t="s">
        <v>1646</v>
      </c>
      <c r="L283" s="819" t="str">
        <f t="shared" si="150"/>
        <v/>
      </c>
      <c r="M283" s="819" t="str">
        <f t="shared" si="151"/>
        <v/>
      </c>
      <c r="N283" s="819" t="str">
        <f t="shared" si="152"/>
        <v/>
      </c>
    </row>
    <row r="284" spans="1:14" ht="28">
      <c r="A284" s="99" t="s">
        <v>158</v>
      </c>
      <c r="B284" s="64" t="s">
        <v>776</v>
      </c>
      <c r="C284" s="60">
        <v>1</v>
      </c>
      <c r="D284" s="60">
        <v>1</v>
      </c>
      <c r="E284" s="61" t="s">
        <v>563</v>
      </c>
      <c r="F284" s="62">
        <v>0</v>
      </c>
      <c r="G284" s="412">
        <f t="shared" si="149"/>
        <v>0</v>
      </c>
      <c r="H284" s="346" t="s">
        <v>1646</v>
      </c>
      <c r="I284" s="346" t="s">
        <v>1646</v>
      </c>
      <c r="J284" s="346" t="s">
        <v>1646</v>
      </c>
      <c r="L284" s="819" t="str">
        <f t="shared" si="150"/>
        <v/>
      </c>
      <c r="M284" s="819" t="str">
        <f t="shared" si="151"/>
        <v/>
      </c>
      <c r="N284" s="819" t="str">
        <f t="shared" si="152"/>
        <v/>
      </c>
    </row>
    <row r="285" spans="1:14" ht="28">
      <c r="A285" s="98" t="s">
        <v>159</v>
      </c>
      <c r="B285" s="40" t="s">
        <v>806</v>
      </c>
      <c r="C285" s="60">
        <v>1</v>
      </c>
      <c r="D285" s="60">
        <v>1</v>
      </c>
      <c r="E285" s="61" t="s">
        <v>563</v>
      </c>
      <c r="F285" s="62">
        <v>0</v>
      </c>
      <c r="G285" s="412">
        <f t="shared" si="149"/>
        <v>0</v>
      </c>
      <c r="H285" s="346" t="s">
        <v>1646</v>
      </c>
      <c r="I285" s="346" t="s">
        <v>1646</v>
      </c>
      <c r="J285" s="346" t="s">
        <v>1646</v>
      </c>
      <c r="L285" s="819" t="str">
        <f t="shared" si="150"/>
        <v/>
      </c>
      <c r="M285" s="819" t="str">
        <f t="shared" si="151"/>
        <v/>
      </c>
      <c r="N285" s="819" t="str">
        <f t="shared" si="152"/>
        <v/>
      </c>
    </row>
    <row r="286" spans="1:14" ht="28">
      <c r="A286" s="99" t="s">
        <v>160</v>
      </c>
      <c r="B286" s="64" t="s">
        <v>778</v>
      </c>
      <c r="C286" s="60">
        <v>1</v>
      </c>
      <c r="D286" s="60">
        <v>1</v>
      </c>
      <c r="E286" s="61" t="s">
        <v>563</v>
      </c>
      <c r="F286" s="62">
        <v>0</v>
      </c>
      <c r="G286" s="412">
        <f t="shared" si="149"/>
        <v>0</v>
      </c>
      <c r="H286" s="346" t="s">
        <v>1646</v>
      </c>
      <c r="I286" s="346" t="s">
        <v>1646</v>
      </c>
      <c r="J286" s="346" t="s">
        <v>1646</v>
      </c>
      <c r="L286" s="819" t="str">
        <f t="shared" si="150"/>
        <v/>
      </c>
      <c r="M286" s="819" t="str">
        <f t="shared" si="151"/>
        <v/>
      </c>
      <c r="N286" s="819" t="str">
        <f t="shared" si="152"/>
        <v/>
      </c>
    </row>
    <row r="287" spans="1:14" ht="28">
      <c r="A287" s="99" t="s">
        <v>162</v>
      </c>
      <c r="B287" s="64" t="s">
        <v>777</v>
      </c>
      <c r="C287" s="60">
        <v>1</v>
      </c>
      <c r="D287" s="60">
        <v>1</v>
      </c>
      <c r="E287" s="61" t="s">
        <v>563</v>
      </c>
      <c r="F287" s="62">
        <v>0</v>
      </c>
      <c r="G287" s="412">
        <f t="shared" si="149"/>
        <v>0</v>
      </c>
      <c r="H287" s="346" t="s">
        <v>1646</v>
      </c>
      <c r="I287" s="346" t="s">
        <v>1646</v>
      </c>
      <c r="J287" s="346" t="s">
        <v>1646</v>
      </c>
      <c r="L287" s="819" t="str">
        <f t="shared" si="150"/>
        <v/>
      </c>
      <c r="M287" s="819" t="str">
        <f t="shared" si="151"/>
        <v/>
      </c>
      <c r="N287" s="819" t="str">
        <f t="shared" si="152"/>
        <v/>
      </c>
    </row>
    <row r="288" spans="1:14" ht="28">
      <c r="A288" s="99" t="s">
        <v>163</v>
      </c>
      <c r="B288" s="64" t="s">
        <v>779</v>
      </c>
      <c r="C288" s="60">
        <v>1</v>
      </c>
      <c r="D288" s="60">
        <v>1</v>
      </c>
      <c r="E288" s="61" t="s">
        <v>563</v>
      </c>
      <c r="F288" s="62">
        <v>0</v>
      </c>
      <c r="G288" s="412">
        <f t="shared" si="149"/>
        <v>0</v>
      </c>
      <c r="H288" s="346" t="s">
        <v>1646</v>
      </c>
      <c r="I288" s="346" t="s">
        <v>1646</v>
      </c>
      <c r="J288" s="346" t="s">
        <v>1646</v>
      </c>
      <c r="L288" s="819" t="str">
        <f t="shared" si="150"/>
        <v/>
      </c>
      <c r="M288" s="819" t="str">
        <f t="shared" si="151"/>
        <v/>
      </c>
      <c r="N288" s="819" t="str">
        <f t="shared" si="152"/>
        <v/>
      </c>
    </row>
    <row r="289" spans="1:14" ht="28">
      <c r="A289" s="99" t="s">
        <v>164</v>
      </c>
      <c r="B289" s="64" t="s">
        <v>780</v>
      </c>
      <c r="C289" s="60">
        <v>1</v>
      </c>
      <c r="D289" s="60">
        <v>1</v>
      </c>
      <c r="E289" s="61" t="s">
        <v>563</v>
      </c>
      <c r="F289" s="62">
        <v>0</v>
      </c>
      <c r="G289" s="412">
        <f t="shared" si="149"/>
        <v>0</v>
      </c>
      <c r="H289" s="346" t="s">
        <v>1646</v>
      </c>
      <c r="I289" s="346" t="s">
        <v>1646</v>
      </c>
      <c r="J289" s="346" t="s">
        <v>1646</v>
      </c>
      <c r="L289" s="819" t="str">
        <f t="shared" si="150"/>
        <v/>
      </c>
      <c r="M289" s="819" t="str">
        <f t="shared" si="151"/>
        <v/>
      </c>
      <c r="N289" s="819" t="str">
        <f t="shared" si="152"/>
        <v/>
      </c>
    </row>
    <row r="290" spans="1:14" ht="28">
      <c r="A290" s="98" t="s">
        <v>165</v>
      </c>
      <c r="B290" s="40" t="s">
        <v>781</v>
      </c>
      <c r="C290" s="60">
        <v>1</v>
      </c>
      <c r="D290" s="60">
        <v>1</v>
      </c>
      <c r="E290" s="61" t="s">
        <v>563</v>
      </c>
      <c r="F290" s="62">
        <v>0</v>
      </c>
      <c r="G290" s="412">
        <f t="shared" si="149"/>
        <v>0</v>
      </c>
      <c r="H290" s="346" t="s">
        <v>1646</v>
      </c>
      <c r="I290" s="346" t="s">
        <v>1646</v>
      </c>
      <c r="J290" s="346" t="s">
        <v>1646</v>
      </c>
      <c r="L290" s="819" t="str">
        <f t="shared" si="150"/>
        <v/>
      </c>
      <c r="M290" s="819" t="str">
        <f t="shared" si="151"/>
        <v/>
      </c>
      <c r="N290" s="819" t="str">
        <f t="shared" si="152"/>
        <v/>
      </c>
    </row>
    <row r="291" spans="1:14" ht="28">
      <c r="A291" s="99" t="s">
        <v>166</v>
      </c>
      <c r="B291" s="64" t="s">
        <v>782</v>
      </c>
      <c r="C291" s="60">
        <v>1</v>
      </c>
      <c r="D291" s="60">
        <v>1</v>
      </c>
      <c r="E291" s="61" t="s">
        <v>563</v>
      </c>
      <c r="F291" s="62">
        <v>0</v>
      </c>
      <c r="G291" s="412">
        <f t="shared" si="149"/>
        <v>0</v>
      </c>
      <c r="H291" s="346" t="s">
        <v>1646</v>
      </c>
      <c r="I291" s="346" t="s">
        <v>1646</v>
      </c>
      <c r="J291" s="346" t="s">
        <v>1646</v>
      </c>
      <c r="L291" s="819" t="str">
        <f t="shared" si="150"/>
        <v/>
      </c>
      <c r="M291" s="819" t="str">
        <f t="shared" si="151"/>
        <v/>
      </c>
      <c r="N291" s="819" t="str">
        <f t="shared" si="152"/>
        <v/>
      </c>
    </row>
    <row r="292" spans="1:14" ht="28">
      <c r="A292" s="99" t="s">
        <v>167</v>
      </c>
      <c r="B292" s="64" t="s">
        <v>2792</v>
      </c>
      <c r="C292" s="60">
        <v>1</v>
      </c>
      <c r="D292" s="60">
        <v>1</v>
      </c>
      <c r="E292" s="61" t="s">
        <v>563</v>
      </c>
      <c r="F292" s="62">
        <v>0</v>
      </c>
      <c r="G292" s="412">
        <f t="shared" si="149"/>
        <v>0</v>
      </c>
      <c r="H292" s="346" t="s">
        <v>1646</v>
      </c>
      <c r="I292" s="346" t="s">
        <v>1646</v>
      </c>
      <c r="J292" s="346" t="s">
        <v>1646</v>
      </c>
      <c r="L292" s="819" t="str">
        <f t="shared" si="150"/>
        <v/>
      </c>
      <c r="M292" s="819" t="str">
        <f t="shared" si="151"/>
        <v/>
      </c>
      <c r="N292" s="819" t="str">
        <f t="shared" si="152"/>
        <v/>
      </c>
    </row>
    <row r="293" spans="1:14" ht="28">
      <c r="A293" s="99" t="s">
        <v>168</v>
      </c>
      <c r="B293" s="64" t="s">
        <v>890</v>
      </c>
      <c r="C293" s="60">
        <v>1</v>
      </c>
      <c r="D293" s="60">
        <v>1</v>
      </c>
      <c r="E293" s="61" t="s">
        <v>563</v>
      </c>
      <c r="F293" s="62">
        <v>0</v>
      </c>
      <c r="G293" s="412">
        <f t="shared" si="149"/>
        <v>0</v>
      </c>
      <c r="H293" s="346" t="s">
        <v>1646</v>
      </c>
      <c r="I293" s="346" t="s">
        <v>1646</v>
      </c>
      <c r="J293" s="346" t="s">
        <v>1646</v>
      </c>
      <c r="L293" s="819" t="str">
        <f t="shared" si="150"/>
        <v/>
      </c>
      <c r="M293" s="819" t="str">
        <f t="shared" si="151"/>
        <v/>
      </c>
      <c r="N293" s="819" t="str">
        <f t="shared" si="152"/>
        <v/>
      </c>
    </row>
    <row r="294" spans="1:14" ht="28">
      <c r="A294" s="98" t="s">
        <v>169</v>
      </c>
      <c r="B294" s="40" t="s">
        <v>783</v>
      </c>
      <c r="C294" s="60">
        <v>1</v>
      </c>
      <c r="D294" s="60">
        <v>1</v>
      </c>
      <c r="E294" s="61" t="s">
        <v>563</v>
      </c>
      <c r="F294" s="62">
        <v>0</v>
      </c>
      <c r="G294" s="412">
        <f t="shared" si="149"/>
        <v>0</v>
      </c>
      <c r="H294" s="346" t="s">
        <v>1646</v>
      </c>
      <c r="I294" s="346" t="s">
        <v>1646</v>
      </c>
      <c r="J294" s="346" t="s">
        <v>1646</v>
      </c>
      <c r="L294" s="819" t="str">
        <f t="shared" si="150"/>
        <v/>
      </c>
      <c r="M294" s="819" t="str">
        <f t="shared" si="151"/>
        <v/>
      </c>
      <c r="N294" s="819" t="str">
        <f t="shared" si="152"/>
        <v/>
      </c>
    </row>
    <row r="295" spans="1:14" ht="28">
      <c r="A295" s="98" t="s">
        <v>170</v>
      </c>
      <c r="B295" s="40" t="s">
        <v>784</v>
      </c>
      <c r="C295" s="60">
        <v>1</v>
      </c>
      <c r="D295" s="60">
        <v>1</v>
      </c>
      <c r="E295" s="61" t="s">
        <v>563</v>
      </c>
      <c r="F295" s="62">
        <v>0</v>
      </c>
      <c r="G295" s="412">
        <f t="shared" si="149"/>
        <v>0</v>
      </c>
      <c r="H295" s="346" t="s">
        <v>1646</v>
      </c>
      <c r="I295" s="346" t="s">
        <v>1646</v>
      </c>
      <c r="J295" s="346" t="s">
        <v>1646</v>
      </c>
      <c r="L295" s="819" t="str">
        <f t="shared" si="150"/>
        <v/>
      </c>
      <c r="M295" s="819" t="str">
        <f t="shared" si="151"/>
        <v/>
      </c>
      <c r="N295" s="819" t="str">
        <f t="shared" si="152"/>
        <v/>
      </c>
    </row>
    <row r="296" spans="1:14" ht="28">
      <c r="A296" s="99" t="s">
        <v>171</v>
      </c>
      <c r="B296" s="64" t="s">
        <v>785</v>
      </c>
      <c r="C296" s="60">
        <v>1</v>
      </c>
      <c r="D296" s="60">
        <v>1</v>
      </c>
      <c r="E296" s="61" t="s">
        <v>563</v>
      </c>
      <c r="F296" s="62">
        <v>0</v>
      </c>
      <c r="G296" s="412">
        <f t="shared" si="149"/>
        <v>0</v>
      </c>
      <c r="H296" s="346" t="s">
        <v>1646</v>
      </c>
      <c r="I296" s="346" t="s">
        <v>1646</v>
      </c>
      <c r="J296" s="346" t="s">
        <v>1646</v>
      </c>
      <c r="L296" s="819" t="str">
        <f t="shared" si="150"/>
        <v/>
      </c>
      <c r="M296" s="819" t="str">
        <f t="shared" si="151"/>
        <v/>
      </c>
      <c r="N296" s="819" t="str">
        <f t="shared" si="152"/>
        <v/>
      </c>
    </row>
    <row r="297" spans="1:14" ht="28">
      <c r="A297" s="99" t="s">
        <v>172</v>
      </c>
      <c r="B297" s="64" t="s">
        <v>786</v>
      </c>
      <c r="C297" s="60">
        <v>1</v>
      </c>
      <c r="D297" s="60">
        <v>1</v>
      </c>
      <c r="E297" s="61" t="s">
        <v>563</v>
      </c>
      <c r="F297" s="62">
        <v>0</v>
      </c>
      <c r="G297" s="412">
        <f t="shared" si="149"/>
        <v>0</v>
      </c>
      <c r="H297" s="346" t="s">
        <v>1646</v>
      </c>
      <c r="I297" s="346" t="s">
        <v>1646</v>
      </c>
      <c r="J297" s="346" t="s">
        <v>1646</v>
      </c>
      <c r="L297" s="819" t="str">
        <f t="shared" si="150"/>
        <v/>
      </c>
      <c r="M297" s="819" t="str">
        <f t="shared" si="151"/>
        <v/>
      </c>
      <c r="N297" s="819" t="str">
        <f t="shared" si="152"/>
        <v/>
      </c>
    </row>
    <row r="298" spans="1:14" ht="28">
      <c r="A298" s="98" t="s">
        <v>173</v>
      </c>
      <c r="B298" s="40" t="s">
        <v>789</v>
      </c>
      <c r="C298" s="60">
        <v>1</v>
      </c>
      <c r="D298" s="60">
        <v>1</v>
      </c>
      <c r="E298" s="61" t="s">
        <v>563</v>
      </c>
      <c r="F298" s="62">
        <v>0</v>
      </c>
      <c r="G298" s="412">
        <f t="shared" si="149"/>
        <v>0</v>
      </c>
      <c r="H298" s="346" t="s">
        <v>1646</v>
      </c>
      <c r="I298" s="346" t="s">
        <v>1646</v>
      </c>
      <c r="J298" s="346" t="s">
        <v>1646</v>
      </c>
      <c r="L298" s="819" t="str">
        <f t="shared" si="150"/>
        <v/>
      </c>
      <c r="M298" s="819" t="str">
        <f t="shared" si="151"/>
        <v/>
      </c>
      <c r="N298" s="819" t="str">
        <f t="shared" si="152"/>
        <v/>
      </c>
    </row>
    <row r="299" spans="1:14" ht="28">
      <c r="A299" s="96" t="s">
        <v>1401</v>
      </c>
      <c r="B299" s="40" t="s">
        <v>1199</v>
      </c>
      <c r="C299" s="89"/>
      <c r="D299" s="66">
        <v>0</v>
      </c>
      <c r="E299" s="67" t="s">
        <v>565</v>
      </c>
      <c r="F299" s="413">
        <f>SUM(G279:G298)</f>
        <v>0</v>
      </c>
      <c r="G299" s="412">
        <f>D299*F299</f>
        <v>0</v>
      </c>
      <c r="H299" s="346" t="s">
        <v>1646</v>
      </c>
      <c r="I299" s="346" t="s">
        <v>1646</v>
      </c>
      <c r="J299" s="346" t="s">
        <v>1646</v>
      </c>
      <c r="L299" s="819" t="str">
        <f t="shared" si="150"/>
        <v/>
      </c>
      <c r="M299" s="819" t="str">
        <f t="shared" si="151"/>
        <v/>
      </c>
      <c r="N299" s="819" t="str">
        <f t="shared" si="152"/>
        <v/>
      </c>
    </row>
    <row r="300" spans="1:14" ht="28">
      <c r="A300" s="96" t="s">
        <v>1402</v>
      </c>
      <c r="B300" s="86" t="s">
        <v>1601</v>
      </c>
      <c r="C300" s="60">
        <v>1</v>
      </c>
      <c r="D300" s="60">
        <v>1</v>
      </c>
      <c r="E300" s="61" t="s">
        <v>563</v>
      </c>
      <c r="F300" s="62">
        <v>0</v>
      </c>
      <c r="G300" s="412">
        <f t="shared" ref="G300" si="153">C300*D300*F300</f>
        <v>0</v>
      </c>
      <c r="H300" s="346" t="s">
        <v>1646</v>
      </c>
      <c r="I300" s="346" t="s">
        <v>1646</v>
      </c>
      <c r="J300" s="346" t="s">
        <v>1646</v>
      </c>
      <c r="L300" s="819" t="str">
        <f t="shared" si="150"/>
        <v/>
      </c>
      <c r="M300" s="819" t="str">
        <f t="shared" si="151"/>
        <v/>
      </c>
      <c r="N300" s="819" t="str">
        <f t="shared" si="152"/>
        <v/>
      </c>
    </row>
    <row r="301" spans="1:14" ht="28">
      <c r="A301" s="98" t="s">
        <v>174</v>
      </c>
      <c r="B301" s="40" t="s">
        <v>787</v>
      </c>
      <c r="C301" s="60">
        <v>1</v>
      </c>
      <c r="D301" s="60">
        <v>1</v>
      </c>
      <c r="E301" s="61" t="s">
        <v>563</v>
      </c>
      <c r="F301" s="62">
        <v>0</v>
      </c>
      <c r="G301" s="412">
        <f t="shared" si="149"/>
        <v>0</v>
      </c>
      <c r="H301" s="346" t="s">
        <v>1646</v>
      </c>
      <c r="I301" s="346" t="s">
        <v>1646</v>
      </c>
      <c r="J301" s="346" t="s">
        <v>1646</v>
      </c>
      <c r="L301" s="819" t="str">
        <f t="shared" si="150"/>
        <v/>
      </c>
      <c r="M301" s="819" t="str">
        <f t="shared" si="151"/>
        <v/>
      </c>
      <c r="N301" s="819" t="str">
        <f t="shared" si="152"/>
        <v/>
      </c>
    </row>
    <row r="302" spans="1:14" s="56" customFormat="1" ht="19" customHeight="1">
      <c r="A302" s="242">
        <v>21</v>
      </c>
      <c r="B302" s="191" t="s">
        <v>790</v>
      </c>
      <c r="C302" s="83"/>
      <c r="D302" s="84"/>
      <c r="E302" s="84"/>
      <c r="F302" s="84"/>
      <c r="G302" s="408">
        <f>SUM(G279:G301)</f>
        <v>0</v>
      </c>
      <c r="H302" s="297"/>
      <c r="I302" s="297"/>
      <c r="J302" s="297"/>
      <c r="L302" s="825">
        <f t="shared" ref="L302" si="154">SUM(L279:L301)</f>
        <v>0</v>
      </c>
      <c r="M302" s="825">
        <f t="shared" ref="M302" si="155">SUM(M279:M301)</f>
        <v>0</v>
      </c>
      <c r="N302" s="825">
        <f t="shared" ref="N302" si="156">SUM(N279:N301)</f>
        <v>0</v>
      </c>
    </row>
    <row r="303" spans="1:14">
      <c r="A303" s="73"/>
      <c r="D303" s="42"/>
      <c r="G303" s="425"/>
    </row>
    <row r="304" spans="1:14">
      <c r="A304" s="243">
        <v>22</v>
      </c>
      <c r="B304" s="190" t="s">
        <v>791</v>
      </c>
      <c r="C304" s="75"/>
      <c r="D304" s="76"/>
      <c r="E304" s="76"/>
      <c r="F304" s="76"/>
      <c r="G304" s="427"/>
    </row>
    <row r="305" spans="1:14" ht="42">
      <c r="A305" s="298" t="s">
        <v>592</v>
      </c>
      <c r="B305" s="299" t="s">
        <v>562</v>
      </c>
      <c r="C305" s="300" t="s">
        <v>668</v>
      </c>
      <c r="D305" s="301" t="s">
        <v>669</v>
      </c>
      <c r="E305" s="301" t="s">
        <v>670</v>
      </c>
      <c r="F305" s="302" t="s">
        <v>671</v>
      </c>
      <c r="G305" s="424" t="s">
        <v>560</v>
      </c>
      <c r="H305" s="417" t="s">
        <v>2837</v>
      </c>
      <c r="I305" s="418" t="s">
        <v>2793</v>
      </c>
      <c r="J305" s="418" t="s">
        <v>1647</v>
      </c>
      <c r="L305" s="822" t="s">
        <v>2837</v>
      </c>
      <c r="M305" s="823" t="s">
        <v>2793</v>
      </c>
      <c r="N305" s="823" t="s">
        <v>1647</v>
      </c>
    </row>
    <row r="306" spans="1:14" ht="28">
      <c r="A306" s="98" t="s">
        <v>175</v>
      </c>
      <c r="B306" s="40" t="s">
        <v>793</v>
      </c>
      <c r="C306" s="60">
        <v>1</v>
      </c>
      <c r="D306" s="60">
        <v>1</v>
      </c>
      <c r="E306" s="61" t="s">
        <v>563</v>
      </c>
      <c r="F306" s="62">
        <v>0</v>
      </c>
      <c r="G306" s="412">
        <f t="shared" ref="G306:G319" si="157">C306*D306*F306</f>
        <v>0</v>
      </c>
      <c r="H306" s="346" t="s">
        <v>1646</v>
      </c>
      <c r="I306" s="346" t="s">
        <v>1646</v>
      </c>
      <c r="J306" s="346" t="s">
        <v>1646</v>
      </c>
      <c r="L306" s="819" t="str">
        <f t="shared" ref="L306" si="158">IF(OR(H306="Oui",H306="Yes"),G306,"")</f>
        <v/>
      </c>
      <c r="M306" s="819" t="str">
        <f t="shared" ref="M306" si="159">IF(OR(I306="Oui",I306="Yes"),G306,"")</f>
        <v/>
      </c>
      <c r="N306" s="819" t="str">
        <f t="shared" ref="N306" si="160">IF(OR(J306="Oui",J306="Yes"),G306,"")</f>
        <v/>
      </c>
    </row>
    <row r="307" spans="1:14" ht="28">
      <c r="A307" s="98" t="s">
        <v>176</v>
      </c>
      <c r="B307" s="40" t="s">
        <v>794</v>
      </c>
      <c r="C307" s="60">
        <v>1</v>
      </c>
      <c r="D307" s="60">
        <v>1</v>
      </c>
      <c r="E307" s="61" t="s">
        <v>563</v>
      </c>
      <c r="F307" s="62">
        <v>0</v>
      </c>
      <c r="G307" s="412">
        <f t="shared" si="157"/>
        <v>0</v>
      </c>
      <c r="H307" s="346" t="s">
        <v>1646</v>
      </c>
      <c r="I307" s="346" t="s">
        <v>1646</v>
      </c>
      <c r="J307" s="346" t="s">
        <v>1646</v>
      </c>
      <c r="L307" s="819" t="str">
        <f t="shared" ref="L307:L319" si="161">IF(OR(H307="Oui",H307="Yes"),G307,"")</f>
        <v/>
      </c>
      <c r="M307" s="819" t="str">
        <f t="shared" ref="M307:M319" si="162">IF(OR(I307="Oui",I307="Yes"),G307,"")</f>
        <v/>
      </c>
      <c r="N307" s="819" t="str">
        <f t="shared" ref="N307:N319" si="163">IF(OR(J307="Oui",J307="Yes"),G307,"")</f>
        <v/>
      </c>
    </row>
    <row r="308" spans="1:14" ht="28">
      <c r="A308" s="98" t="s">
        <v>177</v>
      </c>
      <c r="B308" s="40" t="s">
        <v>1147</v>
      </c>
      <c r="C308" s="60">
        <v>1</v>
      </c>
      <c r="D308" s="60">
        <v>1</v>
      </c>
      <c r="E308" s="61" t="s">
        <v>563</v>
      </c>
      <c r="F308" s="62">
        <v>0</v>
      </c>
      <c r="G308" s="412">
        <f t="shared" si="157"/>
        <v>0</v>
      </c>
      <c r="H308" s="346" t="s">
        <v>1646</v>
      </c>
      <c r="I308" s="346" t="s">
        <v>1646</v>
      </c>
      <c r="J308" s="346" t="s">
        <v>1646</v>
      </c>
      <c r="L308" s="819" t="str">
        <f t="shared" si="161"/>
        <v/>
      </c>
      <c r="M308" s="819" t="str">
        <f t="shared" si="162"/>
        <v/>
      </c>
      <c r="N308" s="819" t="str">
        <f t="shared" si="163"/>
        <v/>
      </c>
    </row>
    <row r="309" spans="1:14" ht="28">
      <c r="A309" s="98" t="s">
        <v>539</v>
      </c>
      <c r="B309" s="40" t="s">
        <v>1619</v>
      </c>
      <c r="C309" s="60">
        <v>1</v>
      </c>
      <c r="D309" s="60">
        <v>1</v>
      </c>
      <c r="E309" s="61" t="s">
        <v>563</v>
      </c>
      <c r="F309" s="62">
        <v>0</v>
      </c>
      <c r="G309" s="412">
        <f t="shared" si="157"/>
        <v>0</v>
      </c>
      <c r="H309" s="346" t="s">
        <v>1646</v>
      </c>
      <c r="I309" s="346" t="s">
        <v>1646</v>
      </c>
      <c r="J309" s="346" t="s">
        <v>1646</v>
      </c>
      <c r="L309" s="819" t="str">
        <f t="shared" si="161"/>
        <v/>
      </c>
      <c r="M309" s="819" t="str">
        <f t="shared" si="162"/>
        <v/>
      </c>
      <c r="N309" s="819" t="str">
        <f t="shared" si="163"/>
        <v/>
      </c>
    </row>
    <row r="310" spans="1:14" ht="28">
      <c r="A310" s="98" t="s">
        <v>178</v>
      </c>
      <c r="B310" s="40" t="s">
        <v>795</v>
      </c>
      <c r="C310" s="60">
        <v>1</v>
      </c>
      <c r="D310" s="60">
        <v>1</v>
      </c>
      <c r="E310" s="61" t="s">
        <v>563</v>
      </c>
      <c r="F310" s="62">
        <v>0</v>
      </c>
      <c r="G310" s="412">
        <f t="shared" si="157"/>
        <v>0</v>
      </c>
      <c r="H310" s="346" t="s">
        <v>1646</v>
      </c>
      <c r="I310" s="346" t="s">
        <v>1646</v>
      </c>
      <c r="J310" s="346" t="s">
        <v>1646</v>
      </c>
      <c r="L310" s="819" t="str">
        <f t="shared" si="161"/>
        <v/>
      </c>
      <c r="M310" s="819" t="str">
        <f t="shared" si="162"/>
        <v/>
      </c>
      <c r="N310" s="819" t="str">
        <f t="shared" si="163"/>
        <v/>
      </c>
    </row>
    <row r="311" spans="1:14" ht="28">
      <c r="A311" s="98" t="s">
        <v>179</v>
      </c>
      <c r="B311" s="40" t="s">
        <v>796</v>
      </c>
      <c r="C311" s="60">
        <v>1</v>
      </c>
      <c r="D311" s="60">
        <v>1</v>
      </c>
      <c r="E311" s="61" t="s">
        <v>563</v>
      </c>
      <c r="F311" s="62">
        <v>0</v>
      </c>
      <c r="G311" s="412">
        <f t="shared" si="157"/>
        <v>0</v>
      </c>
      <c r="H311" s="346" t="s">
        <v>1646</v>
      </c>
      <c r="I311" s="346" t="s">
        <v>1646</v>
      </c>
      <c r="J311" s="346" t="s">
        <v>1646</v>
      </c>
      <c r="L311" s="819" t="str">
        <f t="shared" si="161"/>
        <v/>
      </c>
      <c r="M311" s="819" t="str">
        <f t="shared" si="162"/>
        <v/>
      </c>
      <c r="N311" s="819" t="str">
        <f t="shared" si="163"/>
        <v/>
      </c>
    </row>
    <row r="312" spans="1:14" ht="28">
      <c r="A312" s="98" t="s">
        <v>180</v>
      </c>
      <c r="B312" s="40" t="s">
        <v>797</v>
      </c>
      <c r="C312" s="60">
        <v>1</v>
      </c>
      <c r="D312" s="60">
        <v>1</v>
      </c>
      <c r="E312" s="61" t="s">
        <v>563</v>
      </c>
      <c r="F312" s="62">
        <v>0</v>
      </c>
      <c r="G312" s="412">
        <f t="shared" si="157"/>
        <v>0</v>
      </c>
      <c r="H312" s="346" t="s">
        <v>1646</v>
      </c>
      <c r="I312" s="346" t="s">
        <v>1646</v>
      </c>
      <c r="J312" s="346" t="s">
        <v>1646</v>
      </c>
      <c r="L312" s="819" t="str">
        <f t="shared" si="161"/>
        <v/>
      </c>
      <c r="M312" s="819" t="str">
        <f t="shared" si="162"/>
        <v/>
      </c>
      <c r="N312" s="819" t="str">
        <f t="shared" si="163"/>
        <v/>
      </c>
    </row>
    <row r="313" spans="1:14" ht="28">
      <c r="A313" s="98" t="s">
        <v>181</v>
      </c>
      <c r="B313" s="40" t="s">
        <v>798</v>
      </c>
      <c r="C313" s="60">
        <v>1</v>
      </c>
      <c r="D313" s="60">
        <v>1</v>
      </c>
      <c r="E313" s="61" t="s">
        <v>563</v>
      </c>
      <c r="F313" s="62">
        <v>0</v>
      </c>
      <c r="G313" s="412">
        <f t="shared" si="157"/>
        <v>0</v>
      </c>
      <c r="H313" s="346" t="s">
        <v>1646</v>
      </c>
      <c r="I313" s="346" t="s">
        <v>1646</v>
      </c>
      <c r="J313" s="346" t="s">
        <v>1646</v>
      </c>
      <c r="L313" s="819" t="str">
        <f t="shared" si="161"/>
        <v/>
      </c>
      <c r="M313" s="819" t="str">
        <f t="shared" si="162"/>
        <v/>
      </c>
      <c r="N313" s="819" t="str">
        <f t="shared" si="163"/>
        <v/>
      </c>
    </row>
    <row r="314" spans="1:14" ht="28">
      <c r="A314" s="98" t="s">
        <v>182</v>
      </c>
      <c r="B314" s="40" t="s">
        <v>799</v>
      </c>
      <c r="C314" s="60">
        <v>1</v>
      </c>
      <c r="D314" s="60">
        <v>1</v>
      </c>
      <c r="E314" s="61" t="s">
        <v>563</v>
      </c>
      <c r="F314" s="62">
        <v>0</v>
      </c>
      <c r="G314" s="412">
        <f t="shared" si="157"/>
        <v>0</v>
      </c>
      <c r="H314" s="346" t="s">
        <v>1646</v>
      </c>
      <c r="I314" s="346" t="s">
        <v>1646</v>
      </c>
      <c r="J314" s="346" t="s">
        <v>1646</v>
      </c>
      <c r="L314" s="819" t="str">
        <f t="shared" si="161"/>
        <v/>
      </c>
      <c r="M314" s="819" t="str">
        <f t="shared" si="162"/>
        <v/>
      </c>
      <c r="N314" s="819" t="str">
        <f t="shared" si="163"/>
        <v/>
      </c>
    </row>
    <row r="315" spans="1:14" ht="28">
      <c r="A315" s="98" t="s">
        <v>183</v>
      </c>
      <c r="B315" s="40" t="s">
        <v>800</v>
      </c>
      <c r="C315" s="60">
        <v>1</v>
      </c>
      <c r="D315" s="60">
        <v>1</v>
      </c>
      <c r="E315" s="61" t="s">
        <v>563</v>
      </c>
      <c r="F315" s="62">
        <v>0</v>
      </c>
      <c r="G315" s="412">
        <f t="shared" si="157"/>
        <v>0</v>
      </c>
      <c r="H315" s="346" t="s">
        <v>1646</v>
      </c>
      <c r="I315" s="346" t="s">
        <v>1646</v>
      </c>
      <c r="J315" s="346" t="s">
        <v>1646</v>
      </c>
      <c r="L315" s="819" t="str">
        <f t="shared" si="161"/>
        <v/>
      </c>
      <c r="M315" s="819" t="str">
        <f t="shared" si="162"/>
        <v/>
      </c>
      <c r="N315" s="819" t="str">
        <f t="shared" si="163"/>
        <v/>
      </c>
    </row>
    <row r="316" spans="1:14" ht="28">
      <c r="A316" s="98" t="s">
        <v>184</v>
      </c>
      <c r="B316" s="40" t="s">
        <v>801</v>
      </c>
      <c r="C316" s="60">
        <v>1</v>
      </c>
      <c r="D316" s="60">
        <v>1</v>
      </c>
      <c r="E316" s="61" t="s">
        <v>563</v>
      </c>
      <c r="F316" s="62">
        <v>0</v>
      </c>
      <c r="G316" s="412">
        <f t="shared" si="157"/>
        <v>0</v>
      </c>
      <c r="H316" s="346" t="s">
        <v>1646</v>
      </c>
      <c r="I316" s="346" t="s">
        <v>1646</v>
      </c>
      <c r="J316" s="346" t="s">
        <v>1646</v>
      </c>
      <c r="L316" s="819" t="str">
        <f t="shared" si="161"/>
        <v/>
      </c>
      <c r="M316" s="819" t="str">
        <f t="shared" si="162"/>
        <v/>
      </c>
      <c r="N316" s="819" t="str">
        <f t="shared" si="163"/>
        <v/>
      </c>
    </row>
    <row r="317" spans="1:14" ht="28">
      <c r="A317" s="98" t="s">
        <v>1401</v>
      </c>
      <c r="B317" s="40" t="s">
        <v>1199</v>
      </c>
      <c r="C317" s="89"/>
      <c r="D317" s="66">
        <v>0</v>
      </c>
      <c r="E317" s="67" t="s">
        <v>565</v>
      </c>
      <c r="F317" s="413">
        <f>SUM(G306:G316)</f>
        <v>0</v>
      </c>
      <c r="G317" s="412">
        <f>D317*F317</f>
        <v>0</v>
      </c>
      <c r="H317" s="346" t="s">
        <v>1646</v>
      </c>
      <c r="I317" s="346" t="s">
        <v>1646</v>
      </c>
      <c r="J317" s="346" t="s">
        <v>1646</v>
      </c>
      <c r="L317" s="819" t="str">
        <f t="shared" si="161"/>
        <v/>
      </c>
      <c r="M317" s="819" t="str">
        <f t="shared" si="162"/>
        <v/>
      </c>
      <c r="N317" s="819" t="str">
        <f t="shared" si="163"/>
        <v/>
      </c>
    </row>
    <row r="318" spans="1:14" ht="28">
      <c r="A318" s="98" t="s">
        <v>1403</v>
      </c>
      <c r="B318" s="86" t="s">
        <v>1601</v>
      </c>
      <c r="C318" s="60">
        <v>1</v>
      </c>
      <c r="D318" s="60">
        <v>1</v>
      </c>
      <c r="E318" s="61" t="s">
        <v>563</v>
      </c>
      <c r="F318" s="62">
        <v>0</v>
      </c>
      <c r="G318" s="412">
        <f t="shared" ref="G318" si="164">C318*D318*F318</f>
        <v>0</v>
      </c>
      <c r="H318" s="346" t="s">
        <v>1646</v>
      </c>
      <c r="I318" s="346" t="s">
        <v>1646</v>
      </c>
      <c r="J318" s="346" t="s">
        <v>1646</v>
      </c>
      <c r="L318" s="819" t="str">
        <f t="shared" si="161"/>
        <v/>
      </c>
      <c r="M318" s="819" t="str">
        <f t="shared" si="162"/>
        <v/>
      </c>
      <c r="N318" s="819" t="str">
        <f t="shared" si="163"/>
        <v/>
      </c>
    </row>
    <row r="319" spans="1:14" ht="28">
      <c r="A319" s="98" t="s">
        <v>185</v>
      </c>
      <c r="B319" s="40" t="s">
        <v>787</v>
      </c>
      <c r="C319" s="60">
        <v>1</v>
      </c>
      <c r="D319" s="60">
        <v>1</v>
      </c>
      <c r="E319" s="61" t="s">
        <v>563</v>
      </c>
      <c r="F319" s="62">
        <v>0</v>
      </c>
      <c r="G319" s="412">
        <f t="shared" si="157"/>
        <v>0</v>
      </c>
      <c r="H319" s="346" t="s">
        <v>1646</v>
      </c>
      <c r="I319" s="346" t="s">
        <v>1646</v>
      </c>
      <c r="J319" s="346" t="s">
        <v>1646</v>
      </c>
      <c r="L319" s="819" t="str">
        <f t="shared" si="161"/>
        <v/>
      </c>
      <c r="M319" s="819" t="str">
        <f t="shared" si="162"/>
        <v/>
      </c>
      <c r="N319" s="819" t="str">
        <f t="shared" si="163"/>
        <v/>
      </c>
    </row>
    <row r="320" spans="1:14" s="56" customFormat="1" ht="19" customHeight="1">
      <c r="A320" s="242">
        <v>22</v>
      </c>
      <c r="B320" s="191" t="s">
        <v>792</v>
      </c>
      <c r="C320" s="83"/>
      <c r="D320" s="84"/>
      <c r="E320" s="84"/>
      <c r="F320" s="84"/>
      <c r="G320" s="408">
        <f>SUM(G306:G319)</f>
        <v>0</v>
      </c>
      <c r="H320" s="297"/>
      <c r="I320" s="297"/>
      <c r="J320" s="297"/>
      <c r="L320" s="825">
        <f>SUM(L306:L319)</f>
        <v>0</v>
      </c>
      <c r="M320" s="825">
        <f>SUM(M306:M319)</f>
        <v>0</v>
      </c>
      <c r="N320" s="825">
        <f>SUM(N306:N319)</f>
        <v>0</v>
      </c>
    </row>
    <row r="321" spans="1:14">
      <c r="A321" s="93"/>
      <c r="D321" s="42"/>
      <c r="G321" s="427"/>
    </row>
    <row r="322" spans="1:14">
      <c r="A322" s="243">
        <v>23</v>
      </c>
      <c r="B322" s="190" t="s">
        <v>802</v>
      </c>
      <c r="C322" s="75"/>
      <c r="D322" s="76"/>
      <c r="E322" s="76"/>
      <c r="F322" s="76"/>
      <c r="G322" s="427"/>
    </row>
    <row r="323" spans="1:14" ht="42">
      <c r="A323" s="298" t="s">
        <v>592</v>
      </c>
      <c r="B323" s="299" t="s">
        <v>562</v>
      </c>
      <c r="C323" s="300" t="s">
        <v>668</v>
      </c>
      <c r="D323" s="301" t="s">
        <v>669</v>
      </c>
      <c r="E323" s="301" t="s">
        <v>670</v>
      </c>
      <c r="F323" s="302" t="s">
        <v>671</v>
      </c>
      <c r="G323" s="424" t="s">
        <v>560</v>
      </c>
      <c r="H323" s="417" t="s">
        <v>2837</v>
      </c>
      <c r="I323" s="418" t="s">
        <v>2793</v>
      </c>
      <c r="J323" s="418" t="s">
        <v>1647</v>
      </c>
      <c r="L323" s="822" t="s">
        <v>2837</v>
      </c>
      <c r="M323" s="823" t="s">
        <v>2793</v>
      </c>
      <c r="N323" s="823" t="s">
        <v>1647</v>
      </c>
    </row>
    <row r="324" spans="1:14" ht="28">
      <c r="A324" s="98" t="s">
        <v>186</v>
      </c>
      <c r="B324" s="40" t="s">
        <v>804</v>
      </c>
      <c r="C324" s="60">
        <v>1</v>
      </c>
      <c r="D324" s="60">
        <v>1</v>
      </c>
      <c r="E324" s="61" t="s">
        <v>563</v>
      </c>
      <c r="F324" s="62">
        <v>0</v>
      </c>
      <c r="G324" s="412">
        <f t="shared" ref="G324:G332" si="165">C324*D324*F324</f>
        <v>0</v>
      </c>
      <c r="H324" s="346" t="s">
        <v>1646</v>
      </c>
      <c r="I324" s="346" t="s">
        <v>1646</v>
      </c>
      <c r="J324" s="346" t="s">
        <v>1646</v>
      </c>
      <c r="L324" s="819" t="str">
        <f t="shared" ref="L324" si="166">IF(OR(H324="Oui",H324="Yes"),G324,"")</f>
        <v/>
      </c>
      <c r="M324" s="819" t="str">
        <f t="shared" ref="M324" si="167">IF(OR(I324="Oui",I324="Yes"),G324,"")</f>
        <v/>
      </c>
      <c r="N324" s="819" t="str">
        <f t="shared" ref="N324" si="168">IF(OR(J324="Oui",J324="Yes"),G324,"")</f>
        <v/>
      </c>
    </row>
    <row r="325" spans="1:14" ht="28">
      <c r="A325" s="98" t="s">
        <v>187</v>
      </c>
      <c r="B325" s="40" t="s">
        <v>805</v>
      </c>
      <c r="C325" s="60">
        <v>1</v>
      </c>
      <c r="D325" s="60">
        <v>1</v>
      </c>
      <c r="E325" s="61" t="s">
        <v>563</v>
      </c>
      <c r="F325" s="62">
        <v>0</v>
      </c>
      <c r="G325" s="412">
        <f t="shared" si="165"/>
        <v>0</v>
      </c>
      <c r="H325" s="346" t="s">
        <v>1646</v>
      </c>
      <c r="I325" s="346" t="s">
        <v>1646</v>
      </c>
      <c r="J325" s="346" t="s">
        <v>1646</v>
      </c>
      <c r="L325" s="819" t="str">
        <f t="shared" ref="L325:L332" si="169">IF(OR(H325="Oui",H325="Yes"),G325,"")</f>
        <v/>
      </c>
      <c r="M325" s="819" t="str">
        <f t="shared" ref="M325:M332" si="170">IF(OR(I325="Oui",I325="Yes"),G325,"")</f>
        <v/>
      </c>
      <c r="N325" s="819" t="str">
        <f t="shared" ref="N325:N332" si="171">IF(OR(J325="Oui",J325="Yes"),G325,"")</f>
        <v/>
      </c>
    </row>
    <row r="326" spans="1:14" ht="28">
      <c r="A326" s="98" t="s">
        <v>188</v>
      </c>
      <c r="B326" s="40" t="s">
        <v>806</v>
      </c>
      <c r="C326" s="60">
        <v>1</v>
      </c>
      <c r="D326" s="60">
        <v>1</v>
      </c>
      <c r="E326" s="61" t="s">
        <v>563</v>
      </c>
      <c r="F326" s="62">
        <v>0</v>
      </c>
      <c r="G326" s="412">
        <f t="shared" si="165"/>
        <v>0</v>
      </c>
      <c r="H326" s="346" t="s">
        <v>1646</v>
      </c>
      <c r="I326" s="346" t="s">
        <v>1646</v>
      </c>
      <c r="J326" s="346" t="s">
        <v>1646</v>
      </c>
      <c r="L326" s="819" t="str">
        <f t="shared" si="169"/>
        <v/>
      </c>
      <c r="M326" s="819" t="str">
        <f t="shared" si="170"/>
        <v/>
      </c>
      <c r="N326" s="819" t="str">
        <f t="shared" si="171"/>
        <v/>
      </c>
    </row>
    <row r="327" spans="1:14" ht="28">
      <c r="A327" s="98" t="s">
        <v>189</v>
      </c>
      <c r="B327" s="40" t="s">
        <v>807</v>
      </c>
      <c r="C327" s="60">
        <v>1</v>
      </c>
      <c r="D327" s="60">
        <v>1</v>
      </c>
      <c r="E327" s="61" t="s">
        <v>563</v>
      </c>
      <c r="F327" s="62">
        <v>0</v>
      </c>
      <c r="G327" s="412">
        <f t="shared" si="165"/>
        <v>0</v>
      </c>
      <c r="H327" s="346" t="s">
        <v>1646</v>
      </c>
      <c r="I327" s="346" t="s">
        <v>1646</v>
      </c>
      <c r="J327" s="346" t="s">
        <v>1646</v>
      </c>
      <c r="L327" s="819" t="str">
        <f t="shared" si="169"/>
        <v/>
      </c>
      <c r="M327" s="819" t="str">
        <f t="shared" si="170"/>
        <v/>
      </c>
      <c r="N327" s="819" t="str">
        <f t="shared" si="171"/>
        <v/>
      </c>
    </row>
    <row r="328" spans="1:14" ht="28">
      <c r="A328" s="98" t="s">
        <v>190</v>
      </c>
      <c r="B328" s="40" t="s">
        <v>808</v>
      </c>
      <c r="C328" s="60">
        <v>1</v>
      </c>
      <c r="D328" s="60">
        <v>1</v>
      </c>
      <c r="E328" s="61" t="s">
        <v>563</v>
      </c>
      <c r="F328" s="62">
        <v>0</v>
      </c>
      <c r="G328" s="412">
        <f t="shared" si="165"/>
        <v>0</v>
      </c>
      <c r="H328" s="346" t="s">
        <v>1646</v>
      </c>
      <c r="I328" s="346" t="s">
        <v>1646</v>
      </c>
      <c r="J328" s="346" t="s">
        <v>1646</v>
      </c>
      <c r="L328" s="819" t="str">
        <f t="shared" si="169"/>
        <v/>
      </c>
      <c r="M328" s="819" t="str">
        <f t="shared" si="170"/>
        <v/>
      </c>
      <c r="N328" s="819" t="str">
        <f t="shared" si="171"/>
        <v/>
      </c>
    </row>
    <row r="329" spans="1:14" ht="28">
      <c r="A329" s="98" t="s">
        <v>191</v>
      </c>
      <c r="B329" s="40" t="s">
        <v>809</v>
      </c>
      <c r="C329" s="60">
        <v>1</v>
      </c>
      <c r="D329" s="60">
        <v>1</v>
      </c>
      <c r="E329" s="61" t="s">
        <v>563</v>
      </c>
      <c r="F329" s="62">
        <v>0</v>
      </c>
      <c r="G329" s="412">
        <f t="shared" si="165"/>
        <v>0</v>
      </c>
      <c r="H329" s="346" t="s">
        <v>1646</v>
      </c>
      <c r="I329" s="346" t="s">
        <v>1646</v>
      </c>
      <c r="J329" s="346" t="s">
        <v>1646</v>
      </c>
      <c r="L329" s="819" t="str">
        <f t="shared" si="169"/>
        <v/>
      </c>
      <c r="M329" s="819" t="str">
        <f t="shared" si="170"/>
        <v/>
      </c>
      <c r="N329" s="819" t="str">
        <f t="shared" si="171"/>
        <v/>
      </c>
    </row>
    <row r="330" spans="1:14" ht="28">
      <c r="A330" s="98" t="s">
        <v>1404</v>
      </c>
      <c r="B330" s="40" t="s">
        <v>1199</v>
      </c>
      <c r="C330" s="89"/>
      <c r="D330" s="66">
        <v>0</v>
      </c>
      <c r="E330" s="67" t="s">
        <v>565</v>
      </c>
      <c r="F330" s="413">
        <f>SUM(G324:G329)</f>
        <v>0</v>
      </c>
      <c r="G330" s="412">
        <f>D330*F330</f>
        <v>0</v>
      </c>
      <c r="H330" s="346" t="s">
        <v>1646</v>
      </c>
      <c r="I330" s="346" t="s">
        <v>1646</v>
      </c>
      <c r="J330" s="346" t="s">
        <v>1646</v>
      </c>
      <c r="L330" s="819" t="str">
        <f t="shared" si="169"/>
        <v/>
      </c>
      <c r="M330" s="819" t="str">
        <f t="shared" si="170"/>
        <v/>
      </c>
      <c r="N330" s="819" t="str">
        <f t="shared" si="171"/>
        <v/>
      </c>
    </row>
    <row r="331" spans="1:14" ht="28">
      <c r="A331" s="98" t="s">
        <v>1405</v>
      </c>
      <c r="B331" s="86" t="s">
        <v>1601</v>
      </c>
      <c r="C331" s="60">
        <v>1</v>
      </c>
      <c r="D331" s="60">
        <v>1</v>
      </c>
      <c r="E331" s="61" t="s">
        <v>563</v>
      </c>
      <c r="F331" s="62">
        <v>0</v>
      </c>
      <c r="G331" s="412">
        <f t="shared" ref="G331" si="172">C331*D331*F331</f>
        <v>0</v>
      </c>
      <c r="H331" s="346" t="s">
        <v>1646</v>
      </c>
      <c r="I331" s="346" t="s">
        <v>1646</v>
      </c>
      <c r="J331" s="346" t="s">
        <v>1646</v>
      </c>
      <c r="L331" s="819" t="str">
        <f t="shared" si="169"/>
        <v/>
      </c>
      <c r="M331" s="819" t="str">
        <f t="shared" si="170"/>
        <v/>
      </c>
      <c r="N331" s="819" t="str">
        <f t="shared" si="171"/>
        <v/>
      </c>
    </row>
    <row r="332" spans="1:14" ht="28">
      <c r="A332" s="98" t="s">
        <v>192</v>
      </c>
      <c r="B332" s="40" t="s">
        <v>787</v>
      </c>
      <c r="C332" s="60">
        <v>1</v>
      </c>
      <c r="D332" s="60">
        <v>1</v>
      </c>
      <c r="E332" s="61" t="s">
        <v>563</v>
      </c>
      <c r="F332" s="62">
        <v>0</v>
      </c>
      <c r="G332" s="412">
        <f t="shared" si="165"/>
        <v>0</v>
      </c>
      <c r="H332" s="346" t="s">
        <v>1646</v>
      </c>
      <c r="I332" s="346" t="s">
        <v>1646</v>
      </c>
      <c r="J332" s="346" t="s">
        <v>1646</v>
      </c>
      <c r="L332" s="819" t="str">
        <f t="shared" si="169"/>
        <v/>
      </c>
      <c r="M332" s="819" t="str">
        <f t="shared" si="170"/>
        <v/>
      </c>
      <c r="N332" s="819" t="str">
        <f t="shared" si="171"/>
        <v/>
      </c>
    </row>
    <row r="333" spans="1:14" s="56" customFormat="1" ht="19" customHeight="1">
      <c r="A333" s="95">
        <v>23</v>
      </c>
      <c r="B333" s="191" t="s">
        <v>803</v>
      </c>
      <c r="C333" s="83"/>
      <c r="D333" s="84"/>
      <c r="E333" s="84"/>
      <c r="F333" s="84"/>
      <c r="G333" s="408">
        <f>SUM(G324:G332)</f>
        <v>0</v>
      </c>
      <c r="H333" s="297"/>
      <c r="I333" s="297"/>
      <c r="J333" s="297"/>
      <c r="L333" s="825">
        <f t="shared" ref="L333" si="173">SUM(L324:L332)</f>
        <v>0</v>
      </c>
      <c r="M333" s="825">
        <f t="shared" ref="M333" si="174">SUM(M324:M332)</f>
        <v>0</v>
      </c>
      <c r="N333" s="825">
        <f t="shared" ref="N333" si="175">SUM(N324:N332)</f>
        <v>0</v>
      </c>
    </row>
    <row r="334" spans="1:14">
      <c r="A334" s="73"/>
      <c r="D334" s="42"/>
      <c r="G334" s="425"/>
    </row>
    <row r="335" spans="1:14">
      <c r="A335" s="94">
        <v>24</v>
      </c>
      <c r="B335" s="190" t="s">
        <v>810</v>
      </c>
      <c r="C335" s="75"/>
      <c r="D335" s="76"/>
      <c r="E335" s="76"/>
      <c r="F335" s="76"/>
      <c r="G335" s="427"/>
    </row>
    <row r="336" spans="1:14" ht="42">
      <c r="A336" s="298" t="s">
        <v>592</v>
      </c>
      <c r="B336" s="299" t="s">
        <v>562</v>
      </c>
      <c r="C336" s="300" t="s">
        <v>668</v>
      </c>
      <c r="D336" s="301" t="s">
        <v>669</v>
      </c>
      <c r="E336" s="301" t="s">
        <v>670</v>
      </c>
      <c r="F336" s="302" t="s">
        <v>671</v>
      </c>
      <c r="G336" s="424" t="s">
        <v>560</v>
      </c>
      <c r="H336" s="417" t="s">
        <v>2837</v>
      </c>
      <c r="I336" s="418" t="s">
        <v>2793</v>
      </c>
      <c r="J336" s="418" t="s">
        <v>1647</v>
      </c>
      <c r="L336" s="822" t="s">
        <v>2837</v>
      </c>
      <c r="M336" s="823" t="s">
        <v>2793</v>
      </c>
      <c r="N336" s="823" t="s">
        <v>1647</v>
      </c>
    </row>
    <row r="337" spans="1:14" ht="28">
      <c r="A337" s="98" t="s">
        <v>193</v>
      </c>
      <c r="B337" s="40" t="s">
        <v>812</v>
      </c>
      <c r="C337" s="60">
        <v>1</v>
      </c>
      <c r="D337" s="60">
        <v>1</v>
      </c>
      <c r="E337" s="61" t="s">
        <v>563</v>
      </c>
      <c r="F337" s="62">
        <v>0</v>
      </c>
      <c r="G337" s="412">
        <f t="shared" ref="G337:G348" si="176">C337*D337*F337</f>
        <v>0</v>
      </c>
      <c r="H337" s="346" t="s">
        <v>1646</v>
      </c>
      <c r="I337" s="346" t="s">
        <v>1646</v>
      </c>
      <c r="J337" s="346" t="s">
        <v>1646</v>
      </c>
      <c r="L337" s="819" t="str">
        <f t="shared" ref="L337" si="177">IF(OR(H337="Oui",H337="Yes"),G337,"")</f>
        <v/>
      </c>
      <c r="M337" s="819" t="str">
        <f t="shared" ref="M337" si="178">IF(OR(I337="Oui",I337="Yes"),G337,"")</f>
        <v/>
      </c>
      <c r="N337" s="819" t="str">
        <f t="shared" ref="N337" si="179">IF(OR(J337="Oui",J337="Yes"),G337,"")</f>
        <v/>
      </c>
    </row>
    <row r="338" spans="1:14" ht="28">
      <c r="A338" s="98" t="s">
        <v>194</v>
      </c>
      <c r="B338" s="40" t="s">
        <v>813</v>
      </c>
      <c r="C338" s="60">
        <v>1</v>
      </c>
      <c r="D338" s="60">
        <v>1</v>
      </c>
      <c r="E338" s="61" t="s">
        <v>563</v>
      </c>
      <c r="F338" s="62">
        <v>0</v>
      </c>
      <c r="G338" s="412">
        <f t="shared" si="176"/>
        <v>0</v>
      </c>
      <c r="H338" s="346" t="s">
        <v>1646</v>
      </c>
      <c r="I338" s="346" t="s">
        <v>1646</v>
      </c>
      <c r="J338" s="346" t="s">
        <v>1646</v>
      </c>
      <c r="L338" s="819" t="str">
        <f t="shared" ref="L338:L348" si="180">IF(OR(H338="Oui",H338="Yes"),G338,"")</f>
        <v/>
      </c>
      <c r="M338" s="819" t="str">
        <f t="shared" ref="M338:M348" si="181">IF(OR(I338="Oui",I338="Yes"),G338,"")</f>
        <v/>
      </c>
      <c r="N338" s="819" t="str">
        <f t="shared" ref="N338:N348" si="182">IF(OR(J338="Oui",J338="Yes"),G338,"")</f>
        <v/>
      </c>
    </row>
    <row r="339" spans="1:14" ht="28">
      <c r="A339" s="98" t="s">
        <v>1407</v>
      </c>
      <c r="B339" s="121" t="s">
        <v>1583</v>
      </c>
      <c r="C339" s="60">
        <v>1</v>
      </c>
      <c r="D339" s="60">
        <v>1</v>
      </c>
      <c r="E339" s="61" t="s">
        <v>563</v>
      </c>
      <c r="F339" s="62">
        <v>0</v>
      </c>
      <c r="G339" s="412">
        <f t="shared" si="176"/>
        <v>0</v>
      </c>
      <c r="H339" s="346" t="s">
        <v>1646</v>
      </c>
      <c r="I339" s="346" t="s">
        <v>1646</v>
      </c>
      <c r="J339" s="346" t="s">
        <v>1646</v>
      </c>
      <c r="L339" s="819" t="str">
        <f t="shared" si="180"/>
        <v/>
      </c>
      <c r="M339" s="819" t="str">
        <f t="shared" si="181"/>
        <v/>
      </c>
      <c r="N339" s="819" t="str">
        <f t="shared" si="182"/>
        <v/>
      </c>
    </row>
    <row r="340" spans="1:14" ht="28">
      <c r="A340" s="98" t="s">
        <v>195</v>
      </c>
      <c r="B340" s="40" t="s">
        <v>783</v>
      </c>
      <c r="C340" s="60">
        <v>1</v>
      </c>
      <c r="D340" s="60">
        <v>1</v>
      </c>
      <c r="E340" s="61" t="s">
        <v>563</v>
      </c>
      <c r="F340" s="62">
        <v>0</v>
      </c>
      <c r="G340" s="412">
        <f t="shared" si="176"/>
        <v>0</v>
      </c>
      <c r="H340" s="346" t="s">
        <v>1646</v>
      </c>
      <c r="I340" s="346" t="s">
        <v>1646</v>
      </c>
      <c r="J340" s="346" t="s">
        <v>1646</v>
      </c>
      <c r="L340" s="819" t="str">
        <f t="shared" si="180"/>
        <v/>
      </c>
      <c r="M340" s="819" t="str">
        <f t="shared" si="181"/>
        <v/>
      </c>
      <c r="N340" s="819" t="str">
        <f t="shared" si="182"/>
        <v/>
      </c>
    </row>
    <row r="341" spans="1:14" s="290" customFormat="1" ht="28">
      <c r="A341" s="98" t="s">
        <v>196</v>
      </c>
      <c r="B341" s="40" t="s">
        <v>780</v>
      </c>
      <c r="C341" s="60">
        <v>1</v>
      </c>
      <c r="D341" s="60">
        <v>1</v>
      </c>
      <c r="E341" s="250" t="s">
        <v>563</v>
      </c>
      <c r="F341" s="62">
        <v>0</v>
      </c>
      <c r="G341" s="412">
        <f t="shared" si="176"/>
        <v>0</v>
      </c>
      <c r="H341" s="346" t="s">
        <v>1646</v>
      </c>
      <c r="I341" s="346" t="s">
        <v>1646</v>
      </c>
      <c r="J341" s="346" t="s">
        <v>1646</v>
      </c>
      <c r="L341" s="819" t="str">
        <f t="shared" si="180"/>
        <v/>
      </c>
      <c r="M341" s="819" t="str">
        <f t="shared" si="181"/>
        <v/>
      </c>
      <c r="N341" s="819" t="str">
        <f t="shared" si="182"/>
        <v/>
      </c>
    </row>
    <row r="342" spans="1:14" ht="28">
      <c r="A342" s="98" t="s">
        <v>197</v>
      </c>
      <c r="B342" s="40" t="s">
        <v>814</v>
      </c>
      <c r="C342" s="60">
        <v>1</v>
      </c>
      <c r="D342" s="60">
        <v>1</v>
      </c>
      <c r="E342" s="61" t="s">
        <v>563</v>
      </c>
      <c r="F342" s="62">
        <v>0</v>
      </c>
      <c r="G342" s="412">
        <f t="shared" si="176"/>
        <v>0</v>
      </c>
      <c r="H342" s="346" t="s">
        <v>1646</v>
      </c>
      <c r="I342" s="346" t="s">
        <v>1646</v>
      </c>
      <c r="J342" s="346" t="s">
        <v>1646</v>
      </c>
      <c r="L342" s="819" t="str">
        <f t="shared" si="180"/>
        <v/>
      </c>
      <c r="M342" s="819" t="str">
        <f t="shared" si="181"/>
        <v/>
      </c>
      <c r="N342" s="819" t="str">
        <f t="shared" si="182"/>
        <v/>
      </c>
    </row>
    <row r="343" spans="1:14" ht="28">
      <c r="A343" s="98" t="s">
        <v>198</v>
      </c>
      <c r="B343" s="40" t="s">
        <v>815</v>
      </c>
      <c r="C343" s="60">
        <v>1</v>
      </c>
      <c r="D343" s="60">
        <v>1</v>
      </c>
      <c r="E343" s="61" t="s">
        <v>563</v>
      </c>
      <c r="F343" s="62">
        <v>0</v>
      </c>
      <c r="G343" s="412">
        <f t="shared" si="176"/>
        <v>0</v>
      </c>
      <c r="H343" s="346" t="s">
        <v>1646</v>
      </c>
      <c r="I343" s="346" t="s">
        <v>1646</v>
      </c>
      <c r="J343" s="346" t="s">
        <v>1646</v>
      </c>
      <c r="L343" s="819" t="str">
        <f t="shared" si="180"/>
        <v/>
      </c>
      <c r="M343" s="819" t="str">
        <f t="shared" si="181"/>
        <v/>
      </c>
      <c r="N343" s="819" t="str">
        <f t="shared" si="182"/>
        <v/>
      </c>
    </row>
    <row r="344" spans="1:14" ht="28">
      <c r="A344" s="98" t="s">
        <v>199</v>
      </c>
      <c r="B344" s="40" t="s">
        <v>816</v>
      </c>
      <c r="C344" s="60">
        <v>1</v>
      </c>
      <c r="D344" s="60">
        <v>1</v>
      </c>
      <c r="E344" s="61" t="s">
        <v>563</v>
      </c>
      <c r="F344" s="62">
        <v>0</v>
      </c>
      <c r="G344" s="412">
        <f t="shared" si="176"/>
        <v>0</v>
      </c>
      <c r="H344" s="346" t="s">
        <v>1646</v>
      </c>
      <c r="I344" s="346" t="s">
        <v>1646</v>
      </c>
      <c r="J344" s="346" t="s">
        <v>1646</v>
      </c>
      <c r="L344" s="819" t="str">
        <f t="shared" si="180"/>
        <v/>
      </c>
      <c r="M344" s="819" t="str">
        <f t="shared" si="181"/>
        <v/>
      </c>
      <c r="N344" s="819" t="str">
        <f t="shared" si="182"/>
        <v/>
      </c>
    </row>
    <row r="345" spans="1:14" ht="28">
      <c r="A345" s="98" t="s">
        <v>200</v>
      </c>
      <c r="B345" s="64" t="s">
        <v>785</v>
      </c>
      <c r="C345" s="60">
        <v>1</v>
      </c>
      <c r="D345" s="60">
        <v>1</v>
      </c>
      <c r="E345" s="61" t="s">
        <v>563</v>
      </c>
      <c r="F345" s="62">
        <v>0</v>
      </c>
      <c r="G345" s="412">
        <f t="shared" si="176"/>
        <v>0</v>
      </c>
      <c r="H345" s="346" t="s">
        <v>1646</v>
      </c>
      <c r="I345" s="346" t="s">
        <v>1646</v>
      </c>
      <c r="J345" s="346" t="s">
        <v>1646</v>
      </c>
      <c r="L345" s="819" t="str">
        <f t="shared" si="180"/>
        <v/>
      </c>
      <c r="M345" s="819" t="str">
        <f t="shared" si="181"/>
        <v/>
      </c>
      <c r="N345" s="819" t="str">
        <f t="shared" si="182"/>
        <v/>
      </c>
    </row>
    <row r="346" spans="1:14" ht="28">
      <c r="A346" s="98" t="s">
        <v>1408</v>
      </c>
      <c r="B346" s="40" t="s">
        <v>1199</v>
      </c>
      <c r="C346" s="89"/>
      <c r="D346" s="66">
        <v>0</v>
      </c>
      <c r="E346" s="67" t="s">
        <v>565</v>
      </c>
      <c r="F346" s="413">
        <f>SUM(G337:G345)</f>
        <v>0</v>
      </c>
      <c r="G346" s="412">
        <f>D346*F346</f>
        <v>0</v>
      </c>
      <c r="H346" s="346" t="s">
        <v>1646</v>
      </c>
      <c r="I346" s="346" t="s">
        <v>1646</v>
      </c>
      <c r="J346" s="346" t="s">
        <v>1646</v>
      </c>
      <c r="L346" s="819" t="str">
        <f t="shared" si="180"/>
        <v/>
      </c>
      <c r="M346" s="819" t="str">
        <f t="shared" si="181"/>
        <v/>
      </c>
      <c r="N346" s="819" t="str">
        <f t="shared" si="182"/>
        <v/>
      </c>
    </row>
    <row r="347" spans="1:14" ht="28">
      <c r="A347" s="98" t="s">
        <v>1409</v>
      </c>
      <c r="B347" s="86" t="s">
        <v>1601</v>
      </c>
      <c r="C347" s="60">
        <v>1</v>
      </c>
      <c r="D347" s="60">
        <v>1</v>
      </c>
      <c r="E347" s="61" t="s">
        <v>563</v>
      </c>
      <c r="F347" s="62">
        <v>0</v>
      </c>
      <c r="G347" s="412">
        <f t="shared" ref="G347" si="183">C347*D347*F347</f>
        <v>0</v>
      </c>
      <c r="H347" s="346" t="s">
        <v>1646</v>
      </c>
      <c r="I347" s="346" t="s">
        <v>1646</v>
      </c>
      <c r="J347" s="346" t="s">
        <v>1646</v>
      </c>
      <c r="L347" s="819" t="str">
        <f t="shared" si="180"/>
        <v/>
      </c>
      <c r="M347" s="819" t="str">
        <f t="shared" si="181"/>
        <v/>
      </c>
      <c r="N347" s="819" t="str">
        <f t="shared" si="182"/>
        <v/>
      </c>
    </row>
    <row r="348" spans="1:14" ht="28">
      <c r="A348" s="98" t="s">
        <v>201</v>
      </c>
      <c r="B348" s="40" t="s">
        <v>787</v>
      </c>
      <c r="C348" s="60">
        <v>1</v>
      </c>
      <c r="D348" s="60">
        <v>1</v>
      </c>
      <c r="E348" s="61" t="s">
        <v>563</v>
      </c>
      <c r="F348" s="62">
        <v>0</v>
      </c>
      <c r="G348" s="412">
        <f t="shared" si="176"/>
        <v>0</v>
      </c>
      <c r="H348" s="346" t="s">
        <v>1646</v>
      </c>
      <c r="I348" s="346" t="s">
        <v>1646</v>
      </c>
      <c r="J348" s="346" t="s">
        <v>1646</v>
      </c>
      <c r="L348" s="819" t="str">
        <f t="shared" si="180"/>
        <v/>
      </c>
      <c r="M348" s="819" t="str">
        <f t="shared" si="181"/>
        <v/>
      </c>
      <c r="N348" s="819" t="str">
        <f t="shared" si="182"/>
        <v/>
      </c>
    </row>
    <row r="349" spans="1:14" s="56" customFormat="1" ht="19" customHeight="1">
      <c r="A349" s="95">
        <v>24</v>
      </c>
      <c r="B349" s="191" t="s">
        <v>811</v>
      </c>
      <c r="C349" s="83"/>
      <c r="D349" s="84"/>
      <c r="E349" s="84"/>
      <c r="F349" s="84"/>
      <c r="G349" s="408">
        <f>SUM(G337:G348)</f>
        <v>0</v>
      </c>
      <c r="H349" s="297"/>
      <c r="I349" s="297"/>
      <c r="J349" s="297"/>
      <c r="L349" s="825">
        <f t="shared" ref="L349" si="184">SUM(L337:L348)</f>
        <v>0</v>
      </c>
      <c r="M349" s="825">
        <f t="shared" ref="M349" si="185">SUM(M337:M348)</f>
        <v>0</v>
      </c>
      <c r="N349" s="825">
        <f t="shared" ref="N349" si="186">SUM(N337:N348)</f>
        <v>0</v>
      </c>
    </row>
    <row r="350" spans="1:14">
      <c r="A350" s="93"/>
      <c r="D350" s="42"/>
      <c r="G350" s="425"/>
    </row>
    <row r="351" spans="1:14">
      <c r="A351" s="94">
        <v>25</v>
      </c>
      <c r="B351" s="190" t="s">
        <v>817</v>
      </c>
      <c r="C351" s="75"/>
      <c r="D351" s="76"/>
      <c r="E351" s="76"/>
      <c r="F351" s="76"/>
      <c r="G351" s="427"/>
    </row>
    <row r="352" spans="1:14" ht="42">
      <c r="A352" s="298" t="s">
        <v>592</v>
      </c>
      <c r="B352" s="299" t="s">
        <v>562</v>
      </c>
      <c r="C352" s="300" t="s">
        <v>668</v>
      </c>
      <c r="D352" s="301" t="s">
        <v>669</v>
      </c>
      <c r="E352" s="301" t="s">
        <v>670</v>
      </c>
      <c r="F352" s="302" t="s">
        <v>671</v>
      </c>
      <c r="G352" s="424" t="s">
        <v>560</v>
      </c>
      <c r="H352" s="417" t="s">
        <v>2837</v>
      </c>
      <c r="I352" s="418" t="s">
        <v>2793</v>
      </c>
      <c r="J352" s="418" t="s">
        <v>1647</v>
      </c>
      <c r="L352" s="822" t="s">
        <v>2837</v>
      </c>
      <c r="M352" s="823" t="s">
        <v>2793</v>
      </c>
      <c r="N352" s="823" t="s">
        <v>1647</v>
      </c>
    </row>
    <row r="353" spans="1:14" ht="28">
      <c r="A353" s="98" t="s">
        <v>202</v>
      </c>
      <c r="B353" s="40" t="s">
        <v>778</v>
      </c>
      <c r="C353" s="60">
        <v>1</v>
      </c>
      <c r="D353" s="60">
        <v>1</v>
      </c>
      <c r="E353" s="61" t="s">
        <v>563</v>
      </c>
      <c r="F353" s="62">
        <v>0</v>
      </c>
      <c r="G353" s="412">
        <f t="shared" ref="G353:G360" si="187">C353*D353*F353</f>
        <v>0</v>
      </c>
      <c r="H353" s="346" t="s">
        <v>1646</v>
      </c>
      <c r="I353" s="346" t="s">
        <v>1646</v>
      </c>
      <c r="J353" s="346" t="s">
        <v>1646</v>
      </c>
      <c r="L353" s="819" t="str">
        <f t="shared" ref="L353" si="188">IF(OR(H353="Oui",H353="Yes"),G353,"")</f>
        <v/>
      </c>
      <c r="M353" s="819" t="str">
        <f t="shared" ref="M353" si="189">IF(OR(I353="Oui",I353="Yes"),G353,"")</f>
        <v/>
      </c>
      <c r="N353" s="819" t="str">
        <f t="shared" ref="N353" si="190">IF(OR(J353="Oui",J353="Yes"),G353,"")</f>
        <v/>
      </c>
    </row>
    <row r="354" spans="1:14" ht="28">
      <c r="A354" s="98" t="s">
        <v>203</v>
      </c>
      <c r="B354" s="40" t="s">
        <v>777</v>
      </c>
      <c r="C354" s="60">
        <v>1</v>
      </c>
      <c r="D354" s="60">
        <v>1</v>
      </c>
      <c r="E354" s="61" t="s">
        <v>563</v>
      </c>
      <c r="F354" s="62">
        <v>0</v>
      </c>
      <c r="G354" s="412">
        <f t="shared" si="187"/>
        <v>0</v>
      </c>
      <c r="H354" s="346" t="s">
        <v>1646</v>
      </c>
      <c r="I354" s="346" t="s">
        <v>1646</v>
      </c>
      <c r="J354" s="346" t="s">
        <v>1646</v>
      </c>
      <c r="L354" s="819" t="str">
        <f t="shared" ref="L354:L360" si="191">IF(OR(H354="Oui",H354="Yes"),G354,"")</f>
        <v/>
      </c>
      <c r="M354" s="819" t="str">
        <f t="shared" ref="M354:M360" si="192">IF(OR(I354="Oui",I354="Yes"),G354,"")</f>
        <v/>
      </c>
      <c r="N354" s="819" t="str">
        <f t="shared" ref="N354:N360" si="193">IF(OR(J354="Oui",J354="Yes"),G354,"")</f>
        <v/>
      </c>
    </row>
    <row r="355" spans="1:14" ht="28">
      <c r="A355" s="98" t="s">
        <v>204</v>
      </c>
      <c r="B355" s="40" t="s">
        <v>819</v>
      </c>
      <c r="C355" s="60">
        <v>1</v>
      </c>
      <c r="D355" s="60">
        <v>1</v>
      </c>
      <c r="E355" s="61" t="s">
        <v>563</v>
      </c>
      <c r="F355" s="62">
        <v>0</v>
      </c>
      <c r="G355" s="412">
        <f t="shared" si="187"/>
        <v>0</v>
      </c>
      <c r="H355" s="346" t="s">
        <v>1646</v>
      </c>
      <c r="I355" s="346" t="s">
        <v>1646</v>
      </c>
      <c r="J355" s="346" t="s">
        <v>1646</v>
      </c>
      <c r="L355" s="819" t="str">
        <f t="shared" si="191"/>
        <v/>
      </c>
      <c r="M355" s="819" t="str">
        <f t="shared" si="192"/>
        <v/>
      </c>
      <c r="N355" s="819" t="str">
        <f t="shared" si="193"/>
        <v/>
      </c>
    </row>
    <row r="356" spans="1:14" ht="28">
      <c r="A356" s="98" t="s">
        <v>205</v>
      </c>
      <c r="B356" s="40" t="s">
        <v>820</v>
      </c>
      <c r="C356" s="60">
        <v>1</v>
      </c>
      <c r="D356" s="60">
        <v>1</v>
      </c>
      <c r="E356" s="61" t="s">
        <v>563</v>
      </c>
      <c r="F356" s="62">
        <v>0</v>
      </c>
      <c r="G356" s="412">
        <f t="shared" si="187"/>
        <v>0</v>
      </c>
      <c r="H356" s="346" t="s">
        <v>1646</v>
      </c>
      <c r="I356" s="346" t="s">
        <v>1646</v>
      </c>
      <c r="J356" s="346" t="s">
        <v>1646</v>
      </c>
      <c r="L356" s="819" t="str">
        <f t="shared" si="191"/>
        <v/>
      </c>
      <c r="M356" s="819" t="str">
        <f t="shared" si="192"/>
        <v/>
      </c>
      <c r="N356" s="819" t="str">
        <f t="shared" si="193"/>
        <v/>
      </c>
    </row>
    <row r="357" spans="1:14" ht="28">
      <c r="A357" s="98" t="s">
        <v>206</v>
      </c>
      <c r="B357" s="40" t="s">
        <v>821</v>
      </c>
      <c r="C357" s="60">
        <v>1</v>
      </c>
      <c r="D357" s="60">
        <v>1</v>
      </c>
      <c r="E357" s="61" t="s">
        <v>563</v>
      </c>
      <c r="F357" s="62">
        <v>0</v>
      </c>
      <c r="G357" s="412">
        <f t="shared" si="187"/>
        <v>0</v>
      </c>
      <c r="H357" s="346" t="s">
        <v>1646</v>
      </c>
      <c r="I357" s="346" t="s">
        <v>1646</v>
      </c>
      <c r="J357" s="346" t="s">
        <v>1646</v>
      </c>
      <c r="L357" s="819" t="str">
        <f t="shared" si="191"/>
        <v/>
      </c>
      <c r="M357" s="819" t="str">
        <f t="shared" si="192"/>
        <v/>
      </c>
      <c r="N357" s="819" t="str">
        <f t="shared" si="193"/>
        <v/>
      </c>
    </row>
    <row r="358" spans="1:14" ht="28">
      <c r="A358" s="98" t="s">
        <v>1410</v>
      </c>
      <c r="B358" s="40" t="s">
        <v>1199</v>
      </c>
      <c r="C358" s="89"/>
      <c r="D358" s="66">
        <v>0</v>
      </c>
      <c r="E358" s="67" t="s">
        <v>565</v>
      </c>
      <c r="F358" s="413">
        <f>SUM(G353:G357)</f>
        <v>0</v>
      </c>
      <c r="G358" s="412">
        <f>D358*F358</f>
        <v>0</v>
      </c>
      <c r="H358" s="346" t="s">
        <v>1646</v>
      </c>
      <c r="I358" s="346" t="s">
        <v>1646</v>
      </c>
      <c r="J358" s="346" t="s">
        <v>1646</v>
      </c>
      <c r="L358" s="819" t="str">
        <f t="shared" si="191"/>
        <v/>
      </c>
      <c r="M358" s="819" t="str">
        <f t="shared" si="192"/>
        <v/>
      </c>
      <c r="N358" s="819" t="str">
        <f t="shared" si="193"/>
        <v/>
      </c>
    </row>
    <row r="359" spans="1:14" ht="28">
      <c r="A359" s="98" t="s">
        <v>1411</v>
      </c>
      <c r="B359" s="86" t="s">
        <v>1601</v>
      </c>
      <c r="C359" s="60">
        <v>1</v>
      </c>
      <c r="D359" s="60">
        <v>1</v>
      </c>
      <c r="E359" s="61" t="s">
        <v>563</v>
      </c>
      <c r="F359" s="62">
        <v>0</v>
      </c>
      <c r="G359" s="412">
        <f t="shared" ref="G359" si="194">C359*D359*F359</f>
        <v>0</v>
      </c>
      <c r="H359" s="346" t="s">
        <v>1646</v>
      </c>
      <c r="I359" s="346" t="s">
        <v>1646</v>
      </c>
      <c r="J359" s="346" t="s">
        <v>1646</v>
      </c>
      <c r="L359" s="819" t="str">
        <f t="shared" si="191"/>
        <v/>
      </c>
      <c r="M359" s="819" t="str">
        <f t="shared" si="192"/>
        <v/>
      </c>
      <c r="N359" s="819" t="str">
        <f t="shared" si="193"/>
        <v/>
      </c>
    </row>
    <row r="360" spans="1:14" ht="28">
      <c r="A360" s="98" t="s">
        <v>207</v>
      </c>
      <c r="B360" s="40" t="s">
        <v>787</v>
      </c>
      <c r="C360" s="60">
        <v>1</v>
      </c>
      <c r="D360" s="60">
        <v>1</v>
      </c>
      <c r="E360" s="61" t="s">
        <v>563</v>
      </c>
      <c r="F360" s="62">
        <v>0</v>
      </c>
      <c r="G360" s="412">
        <f t="shared" si="187"/>
        <v>0</v>
      </c>
      <c r="H360" s="346" t="s">
        <v>1646</v>
      </c>
      <c r="I360" s="346" t="s">
        <v>1646</v>
      </c>
      <c r="J360" s="346" t="s">
        <v>1646</v>
      </c>
      <c r="L360" s="819" t="str">
        <f t="shared" si="191"/>
        <v/>
      </c>
      <c r="M360" s="819" t="str">
        <f t="shared" si="192"/>
        <v/>
      </c>
      <c r="N360" s="819" t="str">
        <f t="shared" si="193"/>
        <v/>
      </c>
    </row>
    <row r="361" spans="1:14" s="56" customFormat="1" ht="19" customHeight="1">
      <c r="A361" s="242">
        <v>25</v>
      </c>
      <c r="B361" s="191" t="s">
        <v>818</v>
      </c>
      <c r="C361" s="83"/>
      <c r="D361" s="84"/>
      <c r="E361" s="84"/>
      <c r="F361" s="84"/>
      <c r="G361" s="408">
        <f>SUM(G353:G360)</f>
        <v>0</v>
      </c>
      <c r="H361" s="297"/>
      <c r="I361" s="297"/>
      <c r="J361" s="297"/>
      <c r="L361" s="825">
        <f t="shared" ref="L361" si="195">SUM(L353:L360)</f>
        <v>0</v>
      </c>
      <c r="M361" s="825">
        <f t="shared" ref="M361" si="196">SUM(M353:M360)</f>
        <v>0</v>
      </c>
      <c r="N361" s="825">
        <f t="shared" ref="N361" si="197">SUM(N353:N360)</f>
        <v>0</v>
      </c>
    </row>
    <row r="362" spans="1:14">
      <c r="A362" s="73"/>
      <c r="D362" s="42"/>
      <c r="G362" s="425"/>
    </row>
    <row r="363" spans="1:14">
      <c r="A363" s="243">
        <v>26</v>
      </c>
      <c r="B363" s="190" t="s">
        <v>822</v>
      </c>
      <c r="C363" s="75"/>
      <c r="D363" s="76"/>
      <c r="E363" s="76"/>
      <c r="F363" s="76"/>
      <c r="G363" s="427"/>
    </row>
    <row r="364" spans="1:14" ht="42">
      <c r="A364" s="298" t="s">
        <v>592</v>
      </c>
      <c r="B364" s="299" t="s">
        <v>562</v>
      </c>
      <c r="C364" s="300" t="s">
        <v>668</v>
      </c>
      <c r="D364" s="301" t="s">
        <v>669</v>
      </c>
      <c r="E364" s="301" t="s">
        <v>670</v>
      </c>
      <c r="F364" s="302" t="s">
        <v>671</v>
      </c>
      <c r="G364" s="424" t="s">
        <v>560</v>
      </c>
      <c r="H364" s="417" t="s">
        <v>2837</v>
      </c>
      <c r="I364" s="418" t="s">
        <v>2793</v>
      </c>
      <c r="J364" s="418" t="s">
        <v>1647</v>
      </c>
      <c r="L364" s="822" t="s">
        <v>2837</v>
      </c>
      <c r="M364" s="823" t="s">
        <v>2793</v>
      </c>
      <c r="N364" s="823" t="s">
        <v>1647</v>
      </c>
    </row>
    <row r="365" spans="1:14" ht="28">
      <c r="A365" s="96" t="s">
        <v>208</v>
      </c>
      <c r="B365" s="40" t="s">
        <v>1620</v>
      </c>
      <c r="C365" s="60">
        <v>1</v>
      </c>
      <c r="D365" s="60">
        <v>1</v>
      </c>
      <c r="E365" s="61" t="s">
        <v>563</v>
      </c>
      <c r="F365" s="62">
        <v>0</v>
      </c>
      <c r="G365" s="412">
        <f>C365*D365*F365</f>
        <v>0</v>
      </c>
      <c r="H365" s="346" t="s">
        <v>1646</v>
      </c>
      <c r="I365" s="346" t="s">
        <v>1646</v>
      </c>
      <c r="J365" s="346" t="s">
        <v>1646</v>
      </c>
      <c r="L365" s="819" t="str">
        <f t="shared" ref="L365" si="198">IF(OR(H365="Oui",H365="Yes"),G365,"")</f>
        <v/>
      </c>
      <c r="M365" s="819" t="str">
        <f t="shared" ref="M365" si="199">IF(OR(I365="Oui",I365="Yes"),G365,"")</f>
        <v/>
      </c>
      <c r="N365" s="819" t="str">
        <f t="shared" ref="N365" si="200">IF(OR(J365="Oui",J365="Yes"),G365,"")</f>
        <v/>
      </c>
    </row>
    <row r="366" spans="1:14" ht="28">
      <c r="A366" s="96" t="s">
        <v>209</v>
      </c>
      <c r="B366" s="40" t="s">
        <v>824</v>
      </c>
      <c r="C366" s="60">
        <v>1</v>
      </c>
      <c r="D366" s="60">
        <v>1</v>
      </c>
      <c r="E366" s="61" t="s">
        <v>563</v>
      </c>
      <c r="F366" s="62">
        <v>0</v>
      </c>
      <c r="G366" s="412">
        <f>C366*D366*F366</f>
        <v>0</v>
      </c>
      <c r="H366" s="346" t="s">
        <v>1646</v>
      </c>
      <c r="I366" s="346" t="s">
        <v>1646</v>
      </c>
      <c r="J366" s="346" t="s">
        <v>1646</v>
      </c>
      <c r="L366" s="819" t="str">
        <f t="shared" ref="L366:L371" si="201">IF(OR(H366="Oui",H366="Yes"),G366,"")</f>
        <v/>
      </c>
      <c r="M366" s="819" t="str">
        <f t="shared" ref="M366:M371" si="202">IF(OR(I366="Oui",I366="Yes"),G366,"")</f>
        <v/>
      </c>
      <c r="N366" s="819" t="str">
        <f t="shared" ref="N366:N371" si="203">IF(OR(J366="Oui",J366="Yes"),G366,"")</f>
        <v/>
      </c>
    </row>
    <row r="367" spans="1:14" ht="28">
      <c r="A367" s="96" t="s">
        <v>210</v>
      </c>
      <c r="B367" s="40" t="s">
        <v>825</v>
      </c>
      <c r="C367" s="60">
        <v>1</v>
      </c>
      <c r="D367" s="60">
        <v>1</v>
      </c>
      <c r="E367" s="61" t="s">
        <v>563</v>
      </c>
      <c r="F367" s="62">
        <v>0</v>
      </c>
      <c r="G367" s="412">
        <f>C367*D367*F367</f>
        <v>0</v>
      </c>
      <c r="H367" s="346" t="s">
        <v>1646</v>
      </c>
      <c r="I367" s="346" t="s">
        <v>1646</v>
      </c>
      <c r="J367" s="346" t="s">
        <v>1646</v>
      </c>
      <c r="L367" s="819" t="str">
        <f t="shared" si="201"/>
        <v/>
      </c>
      <c r="M367" s="819" t="str">
        <f t="shared" si="202"/>
        <v/>
      </c>
      <c r="N367" s="819" t="str">
        <f t="shared" si="203"/>
        <v/>
      </c>
    </row>
    <row r="368" spans="1:14" ht="28">
      <c r="A368" s="96" t="s">
        <v>211</v>
      </c>
      <c r="B368" s="40" t="s">
        <v>826</v>
      </c>
      <c r="C368" s="60">
        <v>1</v>
      </c>
      <c r="D368" s="60">
        <v>1</v>
      </c>
      <c r="E368" s="61" t="s">
        <v>563</v>
      </c>
      <c r="F368" s="62">
        <v>0</v>
      </c>
      <c r="G368" s="412">
        <f>C368*D368*F368</f>
        <v>0</v>
      </c>
      <c r="H368" s="346" t="s">
        <v>1646</v>
      </c>
      <c r="I368" s="346" t="s">
        <v>1646</v>
      </c>
      <c r="J368" s="346" t="s">
        <v>1646</v>
      </c>
      <c r="L368" s="819" t="str">
        <f t="shared" si="201"/>
        <v/>
      </c>
      <c r="M368" s="819" t="str">
        <f t="shared" si="202"/>
        <v/>
      </c>
      <c r="N368" s="819" t="str">
        <f t="shared" si="203"/>
        <v/>
      </c>
    </row>
    <row r="369" spans="1:14" ht="28">
      <c r="A369" s="98" t="s">
        <v>1412</v>
      </c>
      <c r="B369" s="40" t="s">
        <v>1199</v>
      </c>
      <c r="C369" s="89"/>
      <c r="D369" s="66">
        <v>0</v>
      </c>
      <c r="E369" s="67" t="s">
        <v>565</v>
      </c>
      <c r="F369" s="413">
        <f>SUM(G365:G368)</f>
        <v>0</v>
      </c>
      <c r="G369" s="412">
        <f>D369*F369</f>
        <v>0</v>
      </c>
      <c r="H369" s="346" t="s">
        <v>1646</v>
      </c>
      <c r="I369" s="346" t="s">
        <v>1646</v>
      </c>
      <c r="J369" s="346" t="s">
        <v>1646</v>
      </c>
      <c r="L369" s="819" t="str">
        <f t="shared" si="201"/>
        <v/>
      </c>
      <c r="M369" s="819" t="str">
        <f t="shared" si="202"/>
        <v/>
      </c>
      <c r="N369" s="819" t="str">
        <f t="shared" si="203"/>
        <v/>
      </c>
    </row>
    <row r="370" spans="1:14" ht="28">
      <c r="A370" s="98" t="s">
        <v>1413</v>
      </c>
      <c r="B370" s="86" t="s">
        <v>1601</v>
      </c>
      <c r="C370" s="60">
        <v>1</v>
      </c>
      <c r="D370" s="60">
        <v>1</v>
      </c>
      <c r="E370" s="61" t="s">
        <v>563</v>
      </c>
      <c r="F370" s="62">
        <v>0</v>
      </c>
      <c r="G370" s="412">
        <f t="shared" ref="G370" si="204">C370*D370*F370</f>
        <v>0</v>
      </c>
      <c r="H370" s="346" t="s">
        <v>1646</v>
      </c>
      <c r="I370" s="346" t="s">
        <v>1646</v>
      </c>
      <c r="J370" s="346" t="s">
        <v>1646</v>
      </c>
      <c r="L370" s="819" t="str">
        <f t="shared" si="201"/>
        <v/>
      </c>
      <c r="M370" s="819" t="str">
        <f t="shared" si="202"/>
        <v/>
      </c>
      <c r="N370" s="819" t="str">
        <f t="shared" si="203"/>
        <v/>
      </c>
    </row>
    <row r="371" spans="1:14" ht="28">
      <c r="A371" s="96" t="s">
        <v>212</v>
      </c>
      <c r="B371" s="40" t="s">
        <v>787</v>
      </c>
      <c r="C371" s="60">
        <v>1</v>
      </c>
      <c r="D371" s="60">
        <v>1</v>
      </c>
      <c r="E371" s="61" t="s">
        <v>563</v>
      </c>
      <c r="F371" s="62">
        <v>0</v>
      </c>
      <c r="G371" s="412">
        <f>C371*D371*F371</f>
        <v>0</v>
      </c>
      <c r="H371" s="346" t="s">
        <v>1646</v>
      </c>
      <c r="I371" s="346" t="s">
        <v>1646</v>
      </c>
      <c r="J371" s="346" t="s">
        <v>1646</v>
      </c>
      <c r="L371" s="819" t="str">
        <f t="shared" si="201"/>
        <v/>
      </c>
      <c r="M371" s="819" t="str">
        <f t="shared" si="202"/>
        <v/>
      </c>
      <c r="N371" s="819" t="str">
        <f t="shared" si="203"/>
        <v/>
      </c>
    </row>
    <row r="372" spans="1:14" s="56" customFormat="1" ht="19" customHeight="1">
      <c r="A372" s="95">
        <v>26</v>
      </c>
      <c r="B372" s="191" t="s">
        <v>823</v>
      </c>
      <c r="C372" s="83"/>
      <c r="D372" s="84"/>
      <c r="E372" s="84"/>
      <c r="F372" s="84"/>
      <c r="G372" s="408">
        <f>SUM(G365:G371)</f>
        <v>0</v>
      </c>
      <c r="H372" s="297"/>
      <c r="I372" s="297"/>
      <c r="J372" s="297"/>
      <c r="L372" s="825">
        <f>SUM(L365:L371)</f>
        <v>0</v>
      </c>
      <c r="M372" s="825">
        <f>SUM(M365:M371)</f>
        <v>0</v>
      </c>
      <c r="N372" s="825">
        <f>SUM(N365:N371)</f>
        <v>0</v>
      </c>
    </row>
    <row r="373" spans="1:14">
      <c r="A373" s="93"/>
      <c r="D373" s="42"/>
      <c r="G373" s="427"/>
    </row>
    <row r="374" spans="1:14">
      <c r="A374" s="94">
        <v>27</v>
      </c>
      <c r="B374" s="190" t="s">
        <v>1200</v>
      </c>
      <c r="C374" s="75"/>
      <c r="D374" s="76"/>
      <c r="E374" s="76"/>
      <c r="F374" s="76"/>
      <c r="G374" s="427"/>
    </row>
    <row r="375" spans="1:14" ht="42">
      <c r="A375" s="298" t="s">
        <v>592</v>
      </c>
      <c r="B375" s="299" t="s">
        <v>562</v>
      </c>
      <c r="C375" s="300"/>
      <c r="D375" s="301"/>
      <c r="E375" s="301"/>
      <c r="F375" s="302" t="s">
        <v>1716</v>
      </c>
      <c r="G375" s="424" t="s">
        <v>560</v>
      </c>
      <c r="H375" s="417" t="s">
        <v>2837</v>
      </c>
      <c r="I375" s="418" t="s">
        <v>2793</v>
      </c>
      <c r="J375" s="418" t="s">
        <v>1647</v>
      </c>
      <c r="L375" s="822" t="s">
        <v>2837</v>
      </c>
      <c r="M375" s="823" t="s">
        <v>2793</v>
      </c>
      <c r="N375" s="827" t="s">
        <v>1647</v>
      </c>
    </row>
    <row r="376" spans="1:14" ht="14">
      <c r="A376" s="203">
        <v>27.01</v>
      </c>
      <c r="B376" s="218" t="s">
        <v>827</v>
      </c>
      <c r="D376" s="42"/>
      <c r="F376" s="168"/>
      <c r="G376" s="969">
        <f>SUM(F376:F385)</f>
        <v>0</v>
      </c>
      <c r="H376" s="946" t="s">
        <v>1646</v>
      </c>
      <c r="I376" s="946" t="s">
        <v>1646</v>
      </c>
      <c r="J376" s="946" t="s">
        <v>1646</v>
      </c>
      <c r="L376" s="950" t="str">
        <f t="shared" ref="L376" si="205">IF(OR(H376="Oui",H376="Yes"),G376,"")</f>
        <v/>
      </c>
      <c r="M376" s="950" t="str">
        <f t="shared" ref="M376" si="206">IF(OR(I376="Oui",I376="Yes"),G376,"")</f>
        <v/>
      </c>
      <c r="N376" s="940" t="str">
        <f t="shared" ref="N376" si="207">IF(OR(J376="Oui",J376="Yes"),G376,"")</f>
        <v/>
      </c>
    </row>
    <row r="377" spans="1:14" ht="14">
      <c r="A377" s="109"/>
      <c r="B377" s="137" t="s">
        <v>828</v>
      </c>
      <c r="C377" s="138"/>
      <c r="D377" s="139"/>
      <c r="E377" s="140"/>
      <c r="F377" s="145">
        <v>0</v>
      </c>
      <c r="G377" s="970"/>
      <c r="H377" s="946"/>
      <c r="I377" s="946"/>
      <c r="J377" s="946"/>
      <c r="L377" s="950"/>
      <c r="M377" s="950"/>
      <c r="N377" s="941"/>
    </row>
    <row r="378" spans="1:14">
      <c r="A378" s="109"/>
      <c r="B378" s="981" t="s">
        <v>1211</v>
      </c>
      <c r="C378" s="982"/>
      <c r="D378" s="982"/>
      <c r="E378" s="983"/>
      <c r="F378" s="145">
        <v>0</v>
      </c>
      <c r="G378" s="970"/>
      <c r="H378" s="946"/>
      <c r="I378" s="946"/>
      <c r="J378" s="946"/>
      <c r="L378" s="950"/>
      <c r="M378" s="950"/>
      <c r="N378" s="941"/>
    </row>
    <row r="379" spans="1:14" ht="14">
      <c r="A379" s="109"/>
      <c r="B379" s="141" t="s">
        <v>2794</v>
      </c>
      <c r="C379" s="142"/>
      <c r="D379" s="143"/>
      <c r="E379" s="144"/>
      <c r="F379" s="145">
        <v>0</v>
      </c>
      <c r="G379" s="970"/>
      <c r="H379" s="946"/>
      <c r="I379" s="946"/>
      <c r="J379" s="946"/>
      <c r="L379" s="950"/>
      <c r="M379" s="950"/>
      <c r="N379" s="941"/>
    </row>
    <row r="380" spans="1:14" ht="14">
      <c r="A380" s="110"/>
      <c r="B380" s="244" t="s">
        <v>1415</v>
      </c>
      <c r="C380" s="142"/>
      <c r="D380" s="143"/>
      <c r="E380" s="144"/>
      <c r="F380" s="145">
        <v>0</v>
      </c>
      <c r="G380" s="970"/>
      <c r="H380" s="946"/>
      <c r="I380" s="946"/>
      <c r="J380" s="946"/>
      <c r="L380" s="950"/>
      <c r="M380" s="950"/>
      <c r="N380" s="941"/>
    </row>
    <row r="381" spans="1:14" ht="14">
      <c r="A381" s="110"/>
      <c r="B381" s="244" t="s">
        <v>1584</v>
      </c>
      <c r="C381" s="142"/>
      <c r="D381" s="143"/>
      <c r="E381" s="144"/>
      <c r="F381" s="146">
        <v>0</v>
      </c>
      <c r="G381" s="970"/>
      <c r="H381" s="946"/>
      <c r="I381" s="946"/>
      <c r="J381" s="946"/>
      <c r="L381" s="950"/>
      <c r="M381" s="950"/>
      <c r="N381" s="941"/>
    </row>
    <row r="382" spans="1:14" ht="14">
      <c r="A382" s="110"/>
      <c r="B382" s="141" t="s">
        <v>1585</v>
      </c>
      <c r="C382" s="142"/>
      <c r="D382" s="143"/>
      <c r="E382" s="144"/>
      <c r="F382" s="146">
        <v>0</v>
      </c>
      <c r="G382" s="970"/>
      <c r="H382" s="946"/>
      <c r="I382" s="946"/>
      <c r="J382" s="946"/>
      <c r="L382" s="950"/>
      <c r="M382" s="950"/>
      <c r="N382" s="941"/>
    </row>
    <row r="383" spans="1:14">
      <c r="A383" s="110"/>
      <c r="B383" s="77"/>
      <c r="D383" s="42"/>
      <c r="E383" s="292"/>
      <c r="F383" s="146"/>
      <c r="G383" s="970"/>
      <c r="H383" s="946"/>
      <c r="I383" s="946"/>
      <c r="J383" s="946"/>
      <c r="L383" s="950"/>
      <c r="M383" s="950"/>
      <c r="N383" s="941"/>
    </row>
    <row r="384" spans="1:14">
      <c r="A384" s="110"/>
      <c r="B384" s="77"/>
      <c r="D384" s="42"/>
      <c r="E384" s="292"/>
      <c r="F384" s="146"/>
      <c r="G384" s="970"/>
      <c r="H384" s="946"/>
      <c r="I384" s="946"/>
      <c r="J384" s="946"/>
      <c r="L384" s="950"/>
      <c r="M384" s="950"/>
      <c r="N384" s="941"/>
    </row>
    <row r="385" spans="1:14" ht="14">
      <c r="A385" s="111"/>
      <c r="B385" s="64" t="s">
        <v>788</v>
      </c>
      <c r="C385" s="104"/>
      <c r="D385" s="49"/>
      <c r="E385" s="106"/>
      <c r="F385" s="147">
        <v>0</v>
      </c>
      <c r="G385" s="978"/>
      <c r="H385" s="946"/>
      <c r="I385" s="946"/>
      <c r="J385" s="946"/>
      <c r="L385" s="950"/>
      <c r="M385" s="950"/>
      <c r="N385" s="942"/>
    </row>
    <row r="386" spans="1:14" ht="14">
      <c r="A386" s="110">
        <v>27.02</v>
      </c>
      <c r="B386" s="245" t="s">
        <v>1212</v>
      </c>
      <c r="D386" s="42"/>
      <c r="F386" s="168"/>
      <c r="G386" s="969">
        <f>SUM(F386:F393)</f>
        <v>0</v>
      </c>
      <c r="H386" s="946" t="s">
        <v>1646</v>
      </c>
      <c r="I386" s="946" t="s">
        <v>1646</v>
      </c>
      <c r="J386" s="946" t="s">
        <v>1646</v>
      </c>
      <c r="L386" s="950" t="str">
        <f t="shared" ref="L386" si="208">IF(OR(H386="Oui",H386="Yes"),G386,"")</f>
        <v/>
      </c>
      <c r="M386" s="950" t="str">
        <f t="shared" ref="M386" si="209">IF(OR(I386="Oui",I386="Yes"),G386,"")</f>
        <v/>
      </c>
      <c r="N386" s="950" t="str">
        <f t="shared" ref="N386" si="210">IF(OR(J386="Oui",J386="Yes"),G386,"")</f>
        <v/>
      </c>
    </row>
    <row r="387" spans="1:14" ht="14">
      <c r="A387" s="110"/>
      <c r="B387" s="137" t="s">
        <v>511</v>
      </c>
      <c r="C387" s="138"/>
      <c r="D387" s="139"/>
      <c r="E387" s="140"/>
      <c r="F387" s="145">
        <v>0</v>
      </c>
      <c r="G387" s="970"/>
      <c r="H387" s="946"/>
      <c r="I387" s="946"/>
      <c r="J387" s="946"/>
      <c r="L387" s="950"/>
      <c r="M387" s="950"/>
      <c r="N387" s="950"/>
    </row>
    <row r="388" spans="1:14" ht="14">
      <c r="A388" s="110"/>
      <c r="B388" s="141" t="s">
        <v>512</v>
      </c>
      <c r="C388" s="142"/>
      <c r="D388" s="143"/>
      <c r="E388" s="144"/>
      <c r="F388" s="145">
        <v>0</v>
      </c>
      <c r="G388" s="970"/>
      <c r="H388" s="946"/>
      <c r="I388" s="946"/>
      <c r="J388" s="946"/>
      <c r="L388" s="950"/>
      <c r="M388" s="950"/>
      <c r="N388" s="950"/>
    </row>
    <row r="389" spans="1:14" ht="14">
      <c r="A389" s="110"/>
      <c r="B389" s="141" t="s">
        <v>513</v>
      </c>
      <c r="C389" s="142"/>
      <c r="D389" s="143"/>
      <c r="E389" s="144"/>
      <c r="F389" s="145">
        <v>0</v>
      </c>
      <c r="G389" s="970"/>
      <c r="H389" s="946"/>
      <c r="I389" s="946"/>
      <c r="J389" s="946"/>
      <c r="L389" s="950"/>
      <c r="M389" s="950"/>
      <c r="N389" s="950"/>
    </row>
    <row r="390" spans="1:14">
      <c r="A390" s="110"/>
      <c r="B390" s="141"/>
      <c r="C390" s="142"/>
      <c r="D390" s="143"/>
      <c r="E390" s="144"/>
      <c r="F390" s="145"/>
      <c r="G390" s="970"/>
      <c r="H390" s="946"/>
      <c r="I390" s="946"/>
      <c r="J390" s="946"/>
      <c r="L390" s="950"/>
      <c r="M390" s="950"/>
      <c r="N390" s="950"/>
    </row>
    <row r="391" spans="1:14" ht="14">
      <c r="A391" s="110"/>
      <c r="B391" s="141" t="s">
        <v>514</v>
      </c>
      <c r="C391" s="142"/>
      <c r="D391" s="143"/>
      <c r="E391" s="144"/>
      <c r="F391" s="145">
        <v>0</v>
      </c>
      <c r="G391" s="970"/>
      <c r="H391" s="946"/>
      <c r="I391" s="946"/>
      <c r="J391" s="946"/>
      <c r="L391" s="950"/>
      <c r="M391" s="950"/>
      <c r="N391" s="950"/>
    </row>
    <row r="392" spans="1:14" ht="14">
      <c r="A392" s="110"/>
      <c r="B392" s="141" t="s">
        <v>1414</v>
      </c>
      <c r="C392" s="142"/>
      <c r="D392" s="143"/>
      <c r="E392" s="144"/>
      <c r="F392" s="145">
        <v>0</v>
      </c>
      <c r="G392" s="970"/>
      <c r="H392" s="946"/>
      <c r="I392" s="946"/>
      <c r="J392" s="946"/>
      <c r="L392" s="950"/>
      <c r="M392" s="950"/>
      <c r="N392" s="950"/>
    </row>
    <row r="393" spans="1:14" ht="14">
      <c r="A393" s="112"/>
      <c r="B393" s="64" t="s">
        <v>788</v>
      </c>
      <c r="C393" s="104"/>
      <c r="D393" s="49"/>
      <c r="E393" s="106"/>
      <c r="F393" s="145">
        <v>0</v>
      </c>
      <c r="G393" s="970"/>
      <c r="H393" s="946"/>
      <c r="I393" s="946"/>
      <c r="J393" s="946"/>
      <c r="L393" s="950"/>
      <c r="M393" s="950"/>
      <c r="N393" s="950"/>
    </row>
    <row r="394" spans="1:14" ht="28">
      <c r="A394" s="96" t="s">
        <v>213</v>
      </c>
      <c r="B394" s="64" t="s">
        <v>787</v>
      </c>
      <c r="D394" s="42"/>
      <c r="F394" s="62">
        <v>0</v>
      </c>
      <c r="G394" s="412">
        <f>F394</f>
        <v>0</v>
      </c>
      <c r="H394" s="346" t="s">
        <v>1646</v>
      </c>
      <c r="I394" s="346" t="s">
        <v>1646</v>
      </c>
      <c r="J394" s="346" t="s">
        <v>1646</v>
      </c>
      <c r="L394" s="819" t="str">
        <f t="shared" ref="L394" si="211">IF(OR(H394="Oui",H394="Yes"),G394,"")</f>
        <v/>
      </c>
      <c r="M394" s="819" t="str">
        <f t="shared" ref="M394" si="212">IF(OR(I394="Oui",I394="Yes"),G394,"")</f>
        <v/>
      </c>
      <c r="N394" s="829" t="str">
        <f t="shared" ref="N394" si="213">IF(OR(J394="Oui",J394="Yes"),G394,"")</f>
        <v/>
      </c>
    </row>
    <row r="395" spans="1:14" s="56" customFormat="1" ht="19" customHeight="1">
      <c r="A395" s="95">
        <v>27</v>
      </c>
      <c r="B395" s="191" t="s">
        <v>1201</v>
      </c>
      <c r="C395" s="204"/>
      <c r="D395" s="84"/>
      <c r="E395" s="84"/>
      <c r="F395" s="85"/>
      <c r="G395" s="408">
        <f>SUM(G376:G394)</f>
        <v>0</v>
      </c>
      <c r="H395" s="297"/>
      <c r="I395" s="297"/>
      <c r="J395" s="297"/>
      <c r="L395" s="825">
        <f t="shared" ref="L395" si="214">SUM(L376:L394)</f>
        <v>0</v>
      </c>
      <c r="M395" s="825">
        <f t="shared" ref="M395" si="215">SUM(M376:M394)</f>
        <v>0</v>
      </c>
      <c r="N395" s="826">
        <f t="shared" ref="N395" si="216">SUM(N376:N394)</f>
        <v>0</v>
      </c>
    </row>
    <row r="396" spans="1:14">
      <c r="A396" s="73"/>
      <c r="D396" s="42"/>
      <c r="G396" s="425"/>
    </row>
    <row r="397" spans="1:14">
      <c r="A397" s="94">
        <v>28</v>
      </c>
      <c r="B397" s="190" t="s">
        <v>829</v>
      </c>
      <c r="C397" s="75"/>
      <c r="D397" s="76"/>
      <c r="E397" s="76"/>
      <c r="F397" s="76"/>
      <c r="G397" s="427"/>
    </row>
    <row r="398" spans="1:14" ht="42">
      <c r="A398" s="298" t="s">
        <v>592</v>
      </c>
      <c r="B398" s="299" t="s">
        <v>562</v>
      </c>
      <c r="C398" s="300" t="s">
        <v>668</v>
      </c>
      <c r="D398" s="301" t="s">
        <v>669</v>
      </c>
      <c r="E398" s="301" t="s">
        <v>670</v>
      </c>
      <c r="F398" s="302" t="s">
        <v>671</v>
      </c>
      <c r="G398" s="424" t="s">
        <v>560</v>
      </c>
      <c r="H398" s="417" t="s">
        <v>2837</v>
      </c>
      <c r="I398" s="418" t="s">
        <v>2793</v>
      </c>
      <c r="J398" s="418" t="s">
        <v>1647</v>
      </c>
      <c r="L398" s="822" t="s">
        <v>2837</v>
      </c>
      <c r="M398" s="823" t="s">
        <v>2793</v>
      </c>
      <c r="N398" s="823" t="s">
        <v>1647</v>
      </c>
    </row>
    <row r="399" spans="1:14" ht="28">
      <c r="A399" s="98" t="s">
        <v>214</v>
      </c>
      <c r="B399" s="40" t="s">
        <v>831</v>
      </c>
      <c r="C399" s="60">
        <v>1</v>
      </c>
      <c r="D399" s="60">
        <v>1</v>
      </c>
      <c r="E399" s="61" t="s">
        <v>563</v>
      </c>
      <c r="F399" s="62">
        <v>0</v>
      </c>
      <c r="G399" s="412">
        <f t="shared" ref="G399:G414" si="217">C399*D399*F399</f>
        <v>0</v>
      </c>
      <c r="H399" s="346" t="s">
        <v>1646</v>
      </c>
      <c r="I399" s="346" t="s">
        <v>1646</v>
      </c>
      <c r="J399" s="346" t="s">
        <v>1646</v>
      </c>
      <c r="L399" s="819" t="str">
        <f t="shared" ref="L399" si="218">IF(OR(H399="Oui",H399="Yes"),G399,"")</f>
        <v/>
      </c>
      <c r="M399" s="819" t="str">
        <f t="shared" ref="M399" si="219">IF(OR(I399="Oui",I399="Yes"),G399,"")</f>
        <v/>
      </c>
      <c r="N399" s="819" t="str">
        <f t="shared" ref="N399" si="220">IF(OR(J399="Oui",J399="Yes"),G399,"")</f>
        <v/>
      </c>
    </row>
    <row r="400" spans="1:14" ht="28">
      <c r="A400" s="98" t="s">
        <v>215</v>
      </c>
      <c r="B400" s="40" t="s">
        <v>832</v>
      </c>
      <c r="C400" s="60">
        <v>1</v>
      </c>
      <c r="D400" s="60">
        <v>1</v>
      </c>
      <c r="E400" s="61" t="s">
        <v>563</v>
      </c>
      <c r="F400" s="62">
        <v>0</v>
      </c>
      <c r="G400" s="412">
        <f t="shared" si="217"/>
        <v>0</v>
      </c>
      <c r="H400" s="346" t="s">
        <v>1646</v>
      </c>
      <c r="I400" s="346" t="s">
        <v>1646</v>
      </c>
      <c r="J400" s="346" t="s">
        <v>1646</v>
      </c>
      <c r="L400" s="819" t="str">
        <f t="shared" ref="L400:L414" si="221">IF(OR(H400="Oui",H400="Yes"),G400,"")</f>
        <v/>
      </c>
      <c r="M400" s="819" t="str">
        <f t="shared" ref="M400:M414" si="222">IF(OR(I400="Oui",I400="Yes"),G400,"")</f>
        <v/>
      </c>
      <c r="N400" s="819" t="str">
        <f t="shared" ref="N400:N414" si="223">IF(OR(J400="Oui",J400="Yes"),G400,"")</f>
        <v/>
      </c>
    </row>
    <row r="401" spans="1:14" ht="28">
      <c r="A401" s="98" t="s">
        <v>216</v>
      </c>
      <c r="B401" s="40" t="s">
        <v>833</v>
      </c>
      <c r="C401" s="60">
        <v>1</v>
      </c>
      <c r="D401" s="60">
        <v>1</v>
      </c>
      <c r="E401" s="61" t="s">
        <v>563</v>
      </c>
      <c r="F401" s="62">
        <v>0</v>
      </c>
      <c r="G401" s="412">
        <f t="shared" si="217"/>
        <v>0</v>
      </c>
      <c r="H401" s="346" t="s">
        <v>1646</v>
      </c>
      <c r="I401" s="346" t="s">
        <v>1646</v>
      </c>
      <c r="J401" s="346" t="s">
        <v>1646</v>
      </c>
      <c r="L401" s="819" t="str">
        <f t="shared" si="221"/>
        <v/>
      </c>
      <c r="M401" s="819" t="str">
        <f t="shared" si="222"/>
        <v/>
      </c>
      <c r="N401" s="819" t="str">
        <f t="shared" si="223"/>
        <v/>
      </c>
    </row>
    <row r="402" spans="1:14" ht="28">
      <c r="A402" s="98" t="s">
        <v>217</v>
      </c>
      <c r="B402" s="40" t="s">
        <v>834</v>
      </c>
      <c r="C402" s="60">
        <v>1</v>
      </c>
      <c r="D402" s="60">
        <v>1</v>
      </c>
      <c r="E402" s="61" t="s">
        <v>563</v>
      </c>
      <c r="F402" s="62">
        <v>0</v>
      </c>
      <c r="G402" s="412">
        <f t="shared" si="217"/>
        <v>0</v>
      </c>
      <c r="H402" s="346" t="s">
        <v>1646</v>
      </c>
      <c r="I402" s="346" t="s">
        <v>1646</v>
      </c>
      <c r="J402" s="346" t="s">
        <v>1646</v>
      </c>
      <c r="L402" s="819" t="str">
        <f t="shared" si="221"/>
        <v/>
      </c>
      <c r="M402" s="819" t="str">
        <f t="shared" si="222"/>
        <v/>
      </c>
      <c r="N402" s="819" t="str">
        <f t="shared" si="223"/>
        <v/>
      </c>
    </row>
    <row r="403" spans="1:14" ht="24" customHeight="1">
      <c r="A403" s="98" t="s">
        <v>218</v>
      </c>
      <c r="B403" s="40" t="s">
        <v>836</v>
      </c>
      <c r="C403" s="60">
        <v>1</v>
      </c>
      <c r="D403" s="60">
        <v>1</v>
      </c>
      <c r="E403" s="61" t="s">
        <v>563</v>
      </c>
      <c r="F403" s="62">
        <v>0</v>
      </c>
      <c r="G403" s="412">
        <f t="shared" si="217"/>
        <v>0</v>
      </c>
      <c r="H403" s="346" t="s">
        <v>1646</v>
      </c>
      <c r="I403" s="346" t="s">
        <v>1646</v>
      </c>
      <c r="J403" s="346" t="s">
        <v>1646</v>
      </c>
      <c r="L403" s="819" t="str">
        <f t="shared" si="221"/>
        <v/>
      </c>
      <c r="M403" s="819" t="str">
        <f t="shared" si="222"/>
        <v/>
      </c>
      <c r="N403" s="819" t="str">
        <f t="shared" si="223"/>
        <v/>
      </c>
    </row>
    <row r="404" spans="1:14" ht="28">
      <c r="A404" s="98" t="s">
        <v>219</v>
      </c>
      <c r="B404" s="40" t="s">
        <v>835</v>
      </c>
      <c r="C404" s="60">
        <v>1</v>
      </c>
      <c r="D404" s="60">
        <v>1</v>
      </c>
      <c r="E404" s="61" t="s">
        <v>563</v>
      </c>
      <c r="F404" s="62">
        <v>0</v>
      </c>
      <c r="G404" s="412">
        <f t="shared" si="217"/>
        <v>0</v>
      </c>
      <c r="H404" s="346" t="s">
        <v>1646</v>
      </c>
      <c r="I404" s="346" t="s">
        <v>1646</v>
      </c>
      <c r="J404" s="346" t="s">
        <v>1646</v>
      </c>
      <c r="L404" s="819" t="str">
        <f t="shared" si="221"/>
        <v/>
      </c>
      <c r="M404" s="819" t="str">
        <f t="shared" si="222"/>
        <v/>
      </c>
      <c r="N404" s="819" t="str">
        <f t="shared" si="223"/>
        <v/>
      </c>
    </row>
    <row r="405" spans="1:14" ht="28">
      <c r="A405" s="98" t="s">
        <v>220</v>
      </c>
      <c r="B405" s="40" t="s">
        <v>1621</v>
      </c>
      <c r="C405" s="60">
        <v>1</v>
      </c>
      <c r="D405" s="60">
        <v>1</v>
      </c>
      <c r="E405" s="61" t="s">
        <v>563</v>
      </c>
      <c r="F405" s="62">
        <v>0</v>
      </c>
      <c r="G405" s="412">
        <f t="shared" si="217"/>
        <v>0</v>
      </c>
      <c r="H405" s="346" t="s">
        <v>1646</v>
      </c>
      <c r="I405" s="346" t="s">
        <v>1646</v>
      </c>
      <c r="J405" s="346" t="s">
        <v>1646</v>
      </c>
      <c r="L405" s="819" t="str">
        <f t="shared" si="221"/>
        <v/>
      </c>
      <c r="M405" s="819" t="str">
        <f t="shared" si="222"/>
        <v/>
      </c>
      <c r="N405" s="819" t="str">
        <f t="shared" si="223"/>
        <v/>
      </c>
    </row>
    <row r="406" spans="1:14" ht="28">
      <c r="A406" s="98" t="s">
        <v>1416</v>
      </c>
      <c r="B406" s="121" t="s">
        <v>1417</v>
      </c>
      <c r="C406" s="60">
        <v>1</v>
      </c>
      <c r="D406" s="60">
        <v>1</v>
      </c>
      <c r="E406" s="61" t="s">
        <v>563</v>
      </c>
      <c r="F406" s="62">
        <v>0</v>
      </c>
      <c r="G406" s="412">
        <f t="shared" si="217"/>
        <v>0</v>
      </c>
      <c r="H406" s="346" t="s">
        <v>1646</v>
      </c>
      <c r="I406" s="346" t="s">
        <v>1646</v>
      </c>
      <c r="J406" s="346" t="s">
        <v>1646</v>
      </c>
      <c r="L406" s="819" t="str">
        <f t="shared" si="221"/>
        <v/>
      </c>
      <c r="M406" s="819" t="str">
        <f t="shared" si="222"/>
        <v/>
      </c>
      <c r="N406" s="819" t="str">
        <f t="shared" si="223"/>
        <v/>
      </c>
    </row>
    <row r="407" spans="1:14" ht="28">
      <c r="A407" s="98" t="s">
        <v>221</v>
      </c>
      <c r="B407" s="40" t="s">
        <v>837</v>
      </c>
      <c r="C407" s="60">
        <v>1</v>
      </c>
      <c r="D407" s="60">
        <v>1</v>
      </c>
      <c r="E407" s="61" t="s">
        <v>563</v>
      </c>
      <c r="F407" s="62">
        <v>0</v>
      </c>
      <c r="G407" s="412">
        <f t="shared" si="217"/>
        <v>0</v>
      </c>
      <c r="H407" s="346" t="s">
        <v>1646</v>
      </c>
      <c r="I407" s="346" t="s">
        <v>1646</v>
      </c>
      <c r="J407" s="346" t="s">
        <v>1646</v>
      </c>
      <c r="L407" s="819" t="str">
        <f t="shared" si="221"/>
        <v/>
      </c>
      <c r="M407" s="819" t="str">
        <f t="shared" si="222"/>
        <v/>
      </c>
      <c r="N407" s="819" t="str">
        <f t="shared" si="223"/>
        <v/>
      </c>
    </row>
    <row r="408" spans="1:14" ht="28">
      <c r="A408" s="98" t="s">
        <v>222</v>
      </c>
      <c r="B408" s="40" t="s">
        <v>838</v>
      </c>
      <c r="C408" s="60">
        <v>1</v>
      </c>
      <c r="D408" s="60">
        <v>1</v>
      </c>
      <c r="E408" s="61" t="s">
        <v>563</v>
      </c>
      <c r="F408" s="62">
        <v>0</v>
      </c>
      <c r="G408" s="412">
        <f t="shared" si="217"/>
        <v>0</v>
      </c>
      <c r="H408" s="346" t="s">
        <v>1646</v>
      </c>
      <c r="I408" s="346" t="s">
        <v>1646</v>
      </c>
      <c r="J408" s="346" t="s">
        <v>1646</v>
      </c>
      <c r="L408" s="819" t="str">
        <f t="shared" si="221"/>
        <v/>
      </c>
      <c r="M408" s="819" t="str">
        <f t="shared" si="222"/>
        <v/>
      </c>
      <c r="N408" s="819" t="str">
        <f t="shared" si="223"/>
        <v/>
      </c>
    </row>
    <row r="409" spans="1:14" ht="28">
      <c r="A409" s="98" t="s">
        <v>223</v>
      </c>
      <c r="B409" s="40" t="s">
        <v>1622</v>
      </c>
      <c r="C409" s="60">
        <v>1</v>
      </c>
      <c r="D409" s="60">
        <v>1</v>
      </c>
      <c r="E409" s="61" t="s">
        <v>563</v>
      </c>
      <c r="F409" s="62">
        <v>0</v>
      </c>
      <c r="G409" s="412">
        <f t="shared" si="217"/>
        <v>0</v>
      </c>
      <c r="H409" s="346" t="s">
        <v>1646</v>
      </c>
      <c r="I409" s="346" t="s">
        <v>1646</v>
      </c>
      <c r="J409" s="346" t="s">
        <v>1646</v>
      </c>
      <c r="L409" s="819" t="str">
        <f t="shared" si="221"/>
        <v/>
      </c>
      <c r="M409" s="819" t="str">
        <f t="shared" si="222"/>
        <v/>
      </c>
      <c r="N409" s="819" t="str">
        <f t="shared" si="223"/>
        <v/>
      </c>
    </row>
    <row r="410" spans="1:14" ht="28">
      <c r="A410" s="98" t="s">
        <v>1418</v>
      </c>
      <c r="B410" s="121" t="s">
        <v>1623</v>
      </c>
      <c r="C410" s="60">
        <v>1</v>
      </c>
      <c r="D410" s="60">
        <v>1</v>
      </c>
      <c r="E410" s="61" t="s">
        <v>563</v>
      </c>
      <c r="F410" s="62">
        <v>0</v>
      </c>
      <c r="G410" s="412">
        <f t="shared" si="217"/>
        <v>0</v>
      </c>
      <c r="H410" s="346" t="s">
        <v>1646</v>
      </c>
      <c r="I410" s="346" t="s">
        <v>1646</v>
      </c>
      <c r="J410" s="346" t="s">
        <v>1646</v>
      </c>
      <c r="L410" s="819" t="str">
        <f t="shared" si="221"/>
        <v/>
      </c>
      <c r="M410" s="819" t="str">
        <f t="shared" si="222"/>
        <v/>
      </c>
      <c r="N410" s="819" t="str">
        <f t="shared" si="223"/>
        <v/>
      </c>
    </row>
    <row r="411" spans="1:14" ht="28">
      <c r="A411" s="98" t="s">
        <v>224</v>
      </c>
      <c r="B411" s="40" t="s">
        <v>839</v>
      </c>
      <c r="C411" s="60">
        <v>1</v>
      </c>
      <c r="D411" s="60">
        <v>1</v>
      </c>
      <c r="E411" s="61" t="s">
        <v>563</v>
      </c>
      <c r="F411" s="62">
        <v>0</v>
      </c>
      <c r="G411" s="412">
        <f t="shared" si="217"/>
        <v>0</v>
      </c>
      <c r="H411" s="346" t="s">
        <v>1646</v>
      </c>
      <c r="I411" s="346" t="s">
        <v>1646</v>
      </c>
      <c r="J411" s="346" t="s">
        <v>1646</v>
      </c>
      <c r="L411" s="819" t="str">
        <f t="shared" si="221"/>
        <v/>
      </c>
      <c r="M411" s="819" t="str">
        <f t="shared" si="222"/>
        <v/>
      </c>
      <c r="N411" s="819" t="str">
        <f t="shared" si="223"/>
        <v/>
      </c>
    </row>
    <row r="412" spans="1:14" ht="28">
      <c r="A412" s="98" t="s">
        <v>1419</v>
      </c>
      <c r="B412" s="121" t="s">
        <v>1586</v>
      </c>
      <c r="C412" s="60">
        <v>1</v>
      </c>
      <c r="D412" s="60">
        <v>1</v>
      </c>
      <c r="E412" s="61" t="s">
        <v>563</v>
      </c>
      <c r="F412" s="62">
        <v>0</v>
      </c>
      <c r="G412" s="412">
        <f t="shared" si="217"/>
        <v>0</v>
      </c>
      <c r="H412" s="346" t="s">
        <v>1646</v>
      </c>
      <c r="I412" s="346" t="s">
        <v>1646</v>
      </c>
      <c r="J412" s="346" t="s">
        <v>1646</v>
      </c>
      <c r="L412" s="819" t="str">
        <f t="shared" si="221"/>
        <v/>
      </c>
      <c r="M412" s="819" t="str">
        <f t="shared" si="222"/>
        <v/>
      </c>
      <c r="N412" s="819" t="str">
        <f t="shared" si="223"/>
        <v/>
      </c>
    </row>
    <row r="413" spans="1:14" ht="28">
      <c r="A413" s="98" t="s">
        <v>225</v>
      </c>
      <c r="B413" s="40" t="s">
        <v>840</v>
      </c>
      <c r="C413" s="60">
        <v>1</v>
      </c>
      <c r="D413" s="60">
        <v>1</v>
      </c>
      <c r="E413" s="61" t="s">
        <v>563</v>
      </c>
      <c r="F413" s="62">
        <v>0</v>
      </c>
      <c r="G413" s="412">
        <f t="shared" si="217"/>
        <v>0</v>
      </c>
      <c r="H413" s="346" t="s">
        <v>1646</v>
      </c>
      <c r="I413" s="346" t="s">
        <v>1646</v>
      </c>
      <c r="J413" s="346" t="s">
        <v>1646</v>
      </c>
      <c r="L413" s="819" t="str">
        <f t="shared" si="221"/>
        <v/>
      </c>
      <c r="M413" s="819" t="str">
        <f t="shared" si="222"/>
        <v/>
      </c>
      <c r="N413" s="819" t="str">
        <f t="shared" si="223"/>
        <v/>
      </c>
    </row>
    <row r="414" spans="1:14" ht="28">
      <c r="A414" s="98" t="s">
        <v>226</v>
      </c>
      <c r="B414" s="40" t="s">
        <v>787</v>
      </c>
      <c r="C414" s="60">
        <v>1</v>
      </c>
      <c r="D414" s="60">
        <v>1</v>
      </c>
      <c r="E414" s="61" t="s">
        <v>563</v>
      </c>
      <c r="F414" s="62">
        <v>0</v>
      </c>
      <c r="G414" s="412">
        <f t="shared" si="217"/>
        <v>0</v>
      </c>
      <c r="H414" s="346" t="s">
        <v>1646</v>
      </c>
      <c r="I414" s="346" t="s">
        <v>1646</v>
      </c>
      <c r="J414" s="346" t="s">
        <v>1646</v>
      </c>
      <c r="L414" s="819" t="str">
        <f t="shared" si="221"/>
        <v/>
      </c>
      <c r="M414" s="819" t="str">
        <f t="shared" si="222"/>
        <v/>
      </c>
      <c r="N414" s="819" t="str">
        <f t="shared" si="223"/>
        <v/>
      </c>
    </row>
    <row r="415" spans="1:14" s="56" customFormat="1" ht="19" customHeight="1">
      <c r="A415" s="95">
        <v>28</v>
      </c>
      <c r="B415" s="191" t="s">
        <v>830</v>
      </c>
      <c r="C415" s="83"/>
      <c r="D415" s="84"/>
      <c r="E415" s="84"/>
      <c r="F415" s="84"/>
      <c r="G415" s="408">
        <f>SUM(G399:G414)</f>
        <v>0</v>
      </c>
      <c r="H415" s="297"/>
      <c r="I415" s="297"/>
      <c r="J415" s="297"/>
      <c r="L415" s="825">
        <f t="shared" ref="L415" si="224">SUM(L399:L414)</f>
        <v>0</v>
      </c>
      <c r="M415" s="825">
        <f t="shared" ref="M415" si="225">SUM(M399:M414)</f>
        <v>0</v>
      </c>
      <c r="N415" s="825">
        <f t="shared" ref="N415" si="226">SUM(N399:N414)</f>
        <v>0</v>
      </c>
    </row>
    <row r="416" spans="1:14">
      <c r="A416" s="73"/>
      <c r="D416" s="42"/>
      <c r="G416" s="425"/>
    </row>
    <row r="417" spans="1:14">
      <c r="A417" s="94">
        <v>29</v>
      </c>
      <c r="B417" s="190" t="s">
        <v>842</v>
      </c>
      <c r="C417" s="75"/>
      <c r="D417" s="76"/>
      <c r="E417" s="76"/>
      <c r="F417" s="76"/>
      <c r="G417" s="427"/>
    </row>
    <row r="418" spans="1:14" ht="42">
      <c r="A418" s="298" t="s">
        <v>592</v>
      </c>
      <c r="B418" s="299" t="s">
        <v>562</v>
      </c>
      <c r="C418" s="300" t="s">
        <v>668</v>
      </c>
      <c r="D418" s="301" t="s">
        <v>669</v>
      </c>
      <c r="E418" s="301" t="s">
        <v>670</v>
      </c>
      <c r="F418" s="302" t="s">
        <v>671</v>
      </c>
      <c r="G418" s="424" t="s">
        <v>560</v>
      </c>
      <c r="H418" s="417" t="s">
        <v>2837</v>
      </c>
      <c r="I418" s="418" t="s">
        <v>2793</v>
      </c>
      <c r="J418" s="418" t="s">
        <v>1647</v>
      </c>
      <c r="L418" s="822" t="s">
        <v>2837</v>
      </c>
      <c r="M418" s="823" t="s">
        <v>2793</v>
      </c>
      <c r="N418" s="827" t="s">
        <v>1647</v>
      </c>
    </row>
    <row r="419" spans="1:14" ht="14">
      <c r="A419" s="110">
        <v>29.01</v>
      </c>
      <c r="B419" s="218" t="s">
        <v>844</v>
      </c>
      <c r="C419" s="165"/>
      <c r="D419" s="166"/>
      <c r="E419" s="167"/>
      <c r="F419" s="168"/>
      <c r="G419" s="969">
        <f>(C420*D420*F420)+(C421*D421*F421)</f>
        <v>0</v>
      </c>
      <c r="H419" s="946" t="s">
        <v>1646</v>
      </c>
      <c r="I419" s="946" t="s">
        <v>1646</v>
      </c>
      <c r="J419" s="946" t="s">
        <v>1646</v>
      </c>
      <c r="L419" s="950" t="str">
        <f t="shared" ref="L419" si="227">IF(OR(H419="Oui",H419="Yes"),G419,"")</f>
        <v/>
      </c>
      <c r="M419" s="950" t="str">
        <f t="shared" ref="M419" si="228">IF(OR(I419="Oui",I419="Yes"),G419,"")</f>
        <v/>
      </c>
      <c r="N419" s="950" t="str">
        <f t="shared" ref="N419" si="229">IF(OR(J419="Oui",J419="Yes"),G419,"")</f>
        <v/>
      </c>
    </row>
    <row r="420" spans="1:14" ht="14">
      <c r="A420" s="110"/>
      <c r="B420" s="137" t="s">
        <v>845</v>
      </c>
      <c r="C420" s="161">
        <v>1</v>
      </c>
      <c r="D420" s="161">
        <v>1</v>
      </c>
      <c r="E420" s="162" t="s">
        <v>563</v>
      </c>
      <c r="F420" s="164">
        <v>0</v>
      </c>
      <c r="G420" s="970"/>
      <c r="H420" s="946"/>
      <c r="I420" s="946"/>
      <c r="J420" s="946"/>
      <c r="L420" s="950"/>
      <c r="M420" s="950"/>
      <c r="N420" s="950"/>
    </row>
    <row r="421" spans="1:14" ht="14">
      <c r="A421" s="112"/>
      <c r="B421" s="64" t="s">
        <v>846</v>
      </c>
      <c r="C421" s="159">
        <v>1</v>
      </c>
      <c r="D421" s="159">
        <v>1</v>
      </c>
      <c r="E421" s="163" t="s">
        <v>563</v>
      </c>
      <c r="F421" s="160">
        <v>0</v>
      </c>
      <c r="G421" s="970"/>
      <c r="H421" s="946"/>
      <c r="I421" s="946"/>
      <c r="J421" s="946"/>
      <c r="L421" s="950"/>
      <c r="M421" s="950"/>
      <c r="N421" s="950"/>
    </row>
    <row r="422" spans="1:14" ht="28">
      <c r="A422" s="96" t="s">
        <v>227</v>
      </c>
      <c r="B422" s="64" t="s">
        <v>847</v>
      </c>
      <c r="C422" s="159">
        <v>1</v>
      </c>
      <c r="D422" s="159">
        <v>1</v>
      </c>
      <c r="E422" s="61" t="s">
        <v>563</v>
      </c>
      <c r="F422" s="160">
        <v>0</v>
      </c>
      <c r="G422" s="412">
        <f t="shared" ref="G422:G432" si="230">C422*D422*F422</f>
        <v>0</v>
      </c>
      <c r="H422" s="346" t="s">
        <v>1646</v>
      </c>
      <c r="I422" s="346" t="s">
        <v>1646</v>
      </c>
      <c r="J422" s="346" t="s">
        <v>1646</v>
      </c>
      <c r="L422" s="819" t="str">
        <f t="shared" ref="L422" si="231">IF(OR(H422="Oui",H422="Yes"),G422,"")</f>
        <v/>
      </c>
      <c r="M422" s="819" t="str">
        <f t="shared" ref="M422" si="232">IF(OR(I422="Oui",I422="Yes"),G422,"")</f>
        <v/>
      </c>
      <c r="N422" s="829" t="str">
        <f t="shared" ref="N422" si="233">IF(OR(J422="Oui",J422="Yes"),G422,"")</f>
        <v/>
      </c>
    </row>
    <row r="423" spans="1:14" ht="28">
      <c r="A423" s="98" t="s">
        <v>228</v>
      </c>
      <c r="B423" s="40" t="s">
        <v>1148</v>
      </c>
      <c r="C423" s="60">
        <v>1</v>
      </c>
      <c r="D423" s="60">
        <v>1</v>
      </c>
      <c r="E423" s="61" t="s">
        <v>563</v>
      </c>
      <c r="F423" s="62">
        <v>0</v>
      </c>
      <c r="G423" s="412">
        <f t="shared" si="230"/>
        <v>0</v>
      </c>
      <c r="H423" s="346" t="s">
        <v>1646</v>
      </c>
      <c r="I423" s="346" t="s">
        <v>1646</v>
      </c>
      <c r="J423" s="346" t="s">
        <v>1646</v>
      </c>
      <c r="L423" s="819" t="str">
        <f t="shared" ref="L423:L432" si="234">IF(OR(H423="Oui",H423="Yes"),G423,"")</f>
        <v/>
      </c>
      <c r="M423" s="819" t="str">
        <f t="shared" ref="M423:M432" si="235">IF(OR(I423="Oui",I423="Yes"),G423,"")</f>
        <v/>
      </c>
      <c r="N423" s="829" t="str">
        <f t="shared" ref="N423:N432" si="236">IF(OR(J423="Oui",J423="Yes"),G423,"")</f>
        <v/>
      </c>
    </row>
    <row r="424" spans="1:14" ht="28">
      <c r="A424" s="98" t="s">
        <v>229</v>
      </c>
      <c r="B424" s="40" t="s">
        <v>831</v>
      </c>
      <c r="C424" s="60">
        <v>1</v>
      </c>
      <c r="D424" s="60">
        <v>1</v>
      </c>
      <c r="E424" s="61" t="s">
        <v>563</v>
      </c>
      <c r="F424" s="62">
        <v>0</v>
      </c>
      <c r="G424" s="412">
        <f t="shared" si="230"/>
        <v>0</v>
      </c>
      <c r="H424" s="346" t="s">
        <v>1646</v>
      </c>
      <c r="I424" s="346" t="s">
        <v>1646</v>
      </c>
      <c r="J424" s="346" t="s">
        <v>1646</v>
      </c>
      <c r="L424" s="819" t="str">
        <f t="shared" si="234"/>
        <v/>
      </c>
      <c r="M424" s="819" t="str">
        <f t="shared" si="235"/>
        <v/>
      </c>
      <c r="N424" s="829" t="str">
        <f t="shared" si="236"/>
        <v/>
      </c>
    </row>
    <row r="425" spans="1:14" ht="28">
      <c r="A425" s="98" t="s">
        <v>230</v>
      </c>
      <c r="B425" s="40" t="s">
        <v>841</v>
      </c>
      <c r="C425" s="60">
        <v>1</v>
      </c>
      <c r="D425" s="60">
        <v>1</v>
      </c>
      <c r="E425" s="61" t="s">
        <v>563</v>
      </c>
      <c r="F425" s="62">
        <v>0</v>
      </c>
      <c r="G425" s="412">
        <f t="shared" si="230"/>
        <v>0</v>
      </c>
      <c r="H425" s="346" t="s">
        <v>1646</v>
      </c>
      <c r="I425" s="346" t="s">
        <v>1646</v>
      </c>
      <c r="J425" s="346" t="s">
        <v>1646</v>
      </c>
      <c r="L425" s="819" t="str">
        <f t="shared" si="234"/>
        <v/>
      </c>
      <c r="M425" s="819" t="str">
        <f t="shared" si="235"/>
        <v/>
      </c>
      <c r="N425" s="829" t="str">
        <f t="shared" si="236"/>
        <v/>
      </c>
    </row>
    <row r="426" spans="1:14" ht="28">
      <c r="A426" s="98" t="s">
        <v>1420</v>
      </c>
      <c r="B426" s="121" t="s">
        <v>1417</v>
      </c>
      <c r="C426" s="60">
        <v>1</v>
      </c>
      <c r="D426" s="60">
        <v>1</v>
      </c>
      <c r="E426" s="61" t="s">
        <v>563</v>
      </c>
      <c r="F426" s="62">
        <v>0</v>
      </c>
      <c r="G426" s="412">
        <f t="shared" si="230"/>
        <v>0</v>
      </c>
      <c r="H426" s="346" t="s">
        <v>1646</v>
      </c>
      <c r="I426" s="346" t="s">
        <v>1646</v>
      </c>
      <c r="J426" s="346" t="s">
        <v>1646</v>
      </c>
      <c r="L426" s="819" t="str">
        <f t="shared" si="234"/>
        <v/>
      </c>
      <c r="M426" s="819" t="str">
        <f t="shared" si="235"/>
        <v/>
      </c>
      <c r="N426" s="829" t="str">
        <f t="shared" si="236"/>
        <v/>
      </c>
    </row>
    <row r="427" spans="1:14" ht="28">
      <c r="A427" s="98" t="s">
        <v>1424</v>
      </c>
      <c r="B427" s="40" t="s">
        <v>848</v>
      </c>
      <c r="C427" s="60">
        <v>1</v>
      </c>
      <c r="D427" s="60">
        <v>1</v>
      </c>
      <c r="E427" s="61" t="s">
        <v>563</v>
      </c>
      <c r="F427" s="62">
        <v>0</v>
      </c>
      <c r="G427" s="412">
        <f t="shared" si="230"/>
        <v>0</v>
      </c>
      <c r="H427" s="346" t="s">
        <v>1646</v>
      </c>
      <c r="I427" s="346" t="s">
        <v>1646</v>
      </c>
      <c r="J427" s="346" t="s">
        <v>1646</v>
      </c>
      <c r="L427" s="819" t="str">
        <f t="shared" si="234"/>
        <v/>
      </c>
      <c r="M427" s="819" t="str">
        <f t="shared" si="235"/>
        <v/>
      </c>
      <c r="N427" s="829" t="str">
        <f t="shared" si="236"/>
        <v/>
      </c>
    </row>
    <row r="428" spans="1:14" ht="28">
      <c r="A428" s="98" t="s">
        <v>1423</v>
      </c>
      <c r="B428" s="40" t="s">
        <v>1203</v>
      </c>
      <c r="C428" s="60">
        <v>1</v>
      </c>
      <c r="D428" s="60">
        <v>1</v>
      </c>
      <c r="E428" s="61" t="s">
        <v>563</v>
      </c>
      <c r="F428" s="62">
        <v>0</v>
      </c>
      <c r="G428" s="412">
        <f t="shared" si="230"/>
        <v>0</v>
      </c>
      <c r="H428" s="346" t="s">
        <v>1646</v>
      </c>
      <c r="I428" s="346" t="s">
        <v>1646</v>
      </c>
      <c r="J428" s="346" t="s">
        <v>1646</v>
      </c>
      <c r="L428" s="819" t="str">
        <f t="shared" si="234"/>
        <v/>
      </c>
      <c r="M428" s="819" t="str">
        <f t="shared" si="235"/>
        <v/>
      </c>
      <c r="N428" s="829" t="str">
        <f t="shared" si="236"/>
        <v/>
      </c>
    </row>
    <row r="429" spans="1:14" ht="28">
      <c r="A429" s="98" t="s">
        <v>1422</v>
      </c>
      <c r="B429" s="40" t="s">
        <v>839</v>
      </c>
      <c r="C429" s="60">
        <v>1</v>
      </c>
      <c r="D429" s="60">
        <v>1</v>
      </c>
      <c r="E429" s="61" t="s">
        <v>563</v>
      </c>
      <c r="F429" s="62">
        <v>0</v>
      </c>
      <c r="G429" s="412">
        <f t="shared" ref="G429" si="237">C429*D429*F429</f>
        <v>0</v>
      </c>
      <c r="H429" s="346" t="s">
        <v>1646</v>
      </c>
      <c r="I429" s="346" t="s">
        <v>1646</v>
      </c>
      <c r="J429" s="346" t="s">
        <v>1646</v>
      </c>
      <c r="L429" s="819" t="str">
        <f t="shared" si="234"/>
        <v/>
      </c>
      <c r="M429" s="819" t="str">
        <f t="shared" si="235"/>
        <v/>
      </c>
      <c r="N429" s="829" t="str">
        <f t="shared" si="236"/>
        <v/>
      </c>
    </row>
    <row r="430" spans="1:14" ht="28">
      <c r="A430" s="98" t="s">
        <v>1421</v>
      </c>
      <c r="B430" s="121" t="s">
        <v>1586</v>
      </c>
      <c r="C430" s="60">
        <v>1</v>
      </c>
      <c r="D430" s="60">
        <v>1</v>
      </c>
      <c r="E430" s="61" t="s">
        <v>563</v>
      </c>
      <c r="F430" s="62">
        <v>0</v>
      </c>
      <c r="G430" s="412">
        <f t="shared" si="230"/>
        <v>0</v>
      </c>
      <c r="H430" s="346" t="s">
        <v>1646</v>
      </c>
      <c r="I430" s="346" t="s">
        <v>1646</v>
      </c>
      <c r="J430" s="346" t="s">
        <v>1646</v>
      </c>
      <c r="L430" s="819" t="str">
        <f t="shared" si="234"/>
        <v/>
      </c>
      <c r="M430" s="819" t="str">
        <f t="shared" si="235"/>
        <v/>
      </c>
      <c r="N430" s="829" t="str">
        <f t="shared" si="236"/>
        <v/>
      </c>
    </row>
    <row r="431" spans="1:14" ht="28">
      <c r="A431" s="98" t="s">
        <v>231</v>
      </c>
      <c r="B431" s="40" t="s">
        <v>840</v>
      </c>
      <c r="C431" s="60">
        <v>1</v>
      </c>
      <c r="D431" s="60">
        <v>1</v>
      </c>
      <c r="E431" s="61" t="s">
        <v>563</v>
      </c>
      <c r="F431" s="62">
        <v>0</v>
      </c>
      <c r="G431" s="412">
        <f t="shared" si="230"/>
        <v>0</v>
      </c>
      <c r="H431" s="346" t="s">
        <v>1646</v>
      </c>
      <c r="I431" s="346" t="s">
        <v>1646</v>
      </c>
      <c r="J431" s="346" t="s">
        <v>1646</v>
      </c>
      <c r="L431" s="819" t="str">
        <f t="shared" si="234"/>
        <v/>
      </c>
      <c r="M431" s="819" t="str">
        <f t="shared" si="235"/>
        <v/>
      </c>
      <c r="N431" s="829" t="str">
        <f t="shared" si="236"/>
        <v/>
      </c>
    </row>
    <row r="432" spans="1:14" ht="28">
      <c r="A432" s="98" t="s">
        <v>232</v>
      </c>
      <c r="B432" s="40" t="s">
        <v>787</v>
      </c>
      <c r="C432" s="60">
        <v>1</v>
      </c>
      <c r="D432" s="60">
        <v>1</v>
      </c>
      <c r="E432" s="61" t="s">
        <v>563</v>
      </c>
      <c r="F432" s="62">
        <v>0</v>
      </c>
      <c r="G432" s="412">
        <f t="shared" si="230"/>
        <v>0</v>
      </c>
      <c r="H432" s="346" t="s">
        <v>1646</v>
      </c>
      <c r="I432" s="346" t="s">
        <v>1646</v>
      </c>
      <c r="J432" s="346" t="s">
        <v>1646</v>
      </c>
      <c r="L432" s="819" t="str">
        <f t="shared" si="234"/>
        <v/>
      </c>
      <c r="M432" s="819" t="str">
        <f t="shared" si="235"/>
        <v/>
      </c>
      <c r="N432" s="829" t="str">
        <f t="shared" si="236"/>
        <v/>
      </c>
    </row>
    <row r="433" spans="1:14" s="56" customFormat="1" ht="19" customHeight="1">
      <c r="A433" s="95">
        <v>29</v>
      </c>
      <c r="B433" s="191" t="s">
        <v>843</v>
      </c>
      <c r="C433" s="83"/>
      <c r="D433" s="158"/>
      <c r="E433" s="84"/>
      <c r="F433" s="84"/>
      <c r="G433" s="408">
        <f>SUM(G419:G432)</f>
        <v>0</v>
      </c>
      <c r="H433" s="297"/>
      <c r="I433" s="297"/>
      <c r="J433" s="297"/>
      <c r="L433" s="825">
        <f t="shared" ref="L433" si="238">SUM(L419:L432)</f>
        <v>0</v>
      </c>
      <c r="M433" s="825">
        <f t="shared" ref="M433" si="239">SUM(M419:M432)</f>
        <v>0</v>
      </c>
      <c r="N433" s="826">
        <f t="shared" ref="N433" si="240">SUM(N419:N432)</f>
        <v>0</v>
      </c>
    </row>
    <row r="434" spans="1:14">
      <c r="A434" s="93"/>
      <c r="D434" s="93"/>
      <c r="G434" s="427"/>
    </row>
    <row r="435" spans="1:14">
      <c r="A435" s="94">
        <v>30</v>
      </c>
      <c r="B435" s="190" t="s">
        <v>1204</v>
      </c>
      <c r="C435" s="75"/>
      <c r="D435" s="113"/>
      <c r="E435" s="76"/>
      <c r="F435" s="76"/>
      <c r="G435" s="427"/>
    </row>
    <row r="436" spans="1:14" ht="42">
      <c r="A436" s="298" t="s">
        <v>592</v>
      </c>
      <c r="B436" s="299" t="s">
        <v>562</v>
      </c>
      <c r="C436" s="300" t="s">
        <v>668</v>
      </c>
      <c r="D436" s="301" t="s">
        <v>669</v>
      </c>
      <c r="E436" s="301" t="s">
        <v>670</v>
      </c>
      <c r="F436" s="302" t="s">
        <v>671</v>
      </c>
      <c r="G436" s="424" t="s">
        <v>560</v>
      </c>
      <c r="H436" s="417" t="s">
        <v>2837</v>
      </c>
      <c r="I436" s="418" t="s">
        <v>2793</v>
      </c>
      <c r="J436" s="418" t="s">
        <v>1647</v>
      </c>
      <c r="L436" s="822" t="s">
        <v>2837</v>
      </c>
      <c r="M436" s="823" t="s">
        <v>2793</v>
      </c>
      <c r="N436" s="823" t="s">
        <v>1647</v>
      </c>
    </row>
    <row r="437" spans="1:14" ht="28">
      <c r="A437" s="98" t="s">
        <v>233</v>
      </c>
      <c r="B437" s="40" t="s">
        <v>849</v>
      </c>
      <c r="C437" s="60">
        <v>1</v>
      </c>
      <c r="D437" s="60">
        <v>1</v>
      </c>
      <c r="E437" s="61" t="s">
        <v>563</v>
      </c>
      <c r="F437" s="62">
        <v>0</v>
      </c>
      <c r="G437" s="412">
        <f t="shared" ref="G437:G444" si="241">C437*D437*F437</f>
        <v>0</v>
      </c>
      <c r="H437" s="346" t="s">
        <v>1646</v>
      </c>
      <c r="I437" s="346" t="s">
        <v>1646</v>
      </c>
      <c r="J437" s="346" t="s">
        <v>1646</v>
      </c>
      <c r="L437" s="819" t="str">
        <f t="shared" ref="L437" si="242">IF(OR(H437="Oui",H437="Yes"),G437,"")</f>
        <v/>
      </c>
      <c r="M437" s="819" t="str">
        <f t="shared" ref="M437" si="243">IF(OR(I437="Oui",I437="Yes"),G437,"")</f>
        <v/>
      </c>
      <c r="N437" s="819" t="str">
        <f t="shared" ref="N437" si="244">IF(OR(J437="Oui",J437="Yes"),G437,"")</f>
        <v/>
      </c>
    </row>
    <row r="438" spans="1:14" ht="28">
      <c r="A438" s="98" t="s">
        <v>234</v>
      </c>
      <c r="B438" s="40" t="s">
        <v>850</v>
      </c>
      <c r="C438" s="60">
        <v>1</v>
      </c>
      <c r="D438" s="60">
        <v>1</v>
      </c>
      <c r="E438" s="61" t="s">
        <v>563</v>
      </c>
      <c r="F438" s="62">
        <v>0</v>
      </c>
      <c r="G438" s="412">
        <f t="shared" si="241"/>
        <v>0</v>
      </c>
      <c r="H438" s="346" t="s">
        <v>1646</v>
      </c>
      <c r="I438" s="346" t="s">
        <v>1646</v>
      </c>
      <c r="J438" s="346" t="s">
        <v>1646</v>
      </c>
      <c r="L438" s="819" t="str">
        <f t="shared" ref="L438:L444" si="245">IF(OR(H438="Oui",H438="Yes"),G438,"")</f>
        <v/>
      </c>
      <c r="M438" s="819" t="str">
        <f t="shared" ref="M438:M444" si="246">IF(OR(I438="Oui",I438="Yes"),G438,"")</f>
        <v/>
      </c>
      <c r="N438" s="819" t="str">
        <f t="shared" ref="N438:N444" si="247">IF(OR(J438="Oui",J438="Yes"),G438,"")</f>
        <v/>
      </c>
    </row>
    <row r="439" spans="1:14" ht="28">
      <c r="A439" s="98" t="s">
        <v>235</v>
      </c>
      <c r="B439" s="40" t="s">
        <v>834</v>
      </c>
      <c r="C439" s="60">
        <v>1</v>
      </c>
      <c r="D439" s="60">
        <v>1</v>
      </c>
      <c r="E439" s="61" t="s">
        <v>563</v>
      </c>
      <c r="F439" s="62">
        <v>0</v>
      </c>
      <c r="G439" s="412">
        <f t="shared" si="241"/>
        <v>0</v>
      </c>
      <c r="H439" s="346" t="s">
        <v>1646</v>
      </c>
      <c r="I439" s="346" t="s">
        <v>1646</v>
      </c>
      <c r="J439" s="346" t="s">
        <v>1646</v>
      </c>
      <c r="L439" s="819" t="str">
        <f t="shared" si="245"/>
        <v/>
      </c>
      <c r="M439" s="819" t="str">
        <f t="shared" si="246"/>
        <v/>
      </c>
      <c r="N439" s="819" t="str">
        <f t="shared" si="247"/>
        <v/>
      </c>
    </row>
    <row r="440" spans="1:14" ht="28">
      <c r="A440" s="98" t="s">
        <v>236</v>
      </c>
      <c r="B440" s="40" t="s">
        <v>836</v>
      </c>
      <c r="C440" s="60">
        <v>1</v>
      </c>
      <c r="D440" s="60">
        <v>1</v>
      </c>
      <c r="E440" s="61" t="s">
        <v>563</v>
      </c>
      <c r="F440" s="62">
        <v>0</v>
      </c>
      <c r="G440" s="412">
        <f t="shared" si="241"/>
        <v>0</v>
      </c>
      <c r="H440" s="346" t="s">
        <v>1646</v>
      </c>
      <c r="I440" s="346" t="s">
        <v>1646</v>
      </c>
      <c r="J440" s="346" t="s">
        <v>1646</v>
      </c>
      <c r="L440" s="819" t="str">
        <f t="shared" si="245"/>
        <v/>
      </c>
      <c r="M440" s="819" t="str">
        <f t="shared" si="246"/>
        <v/>
      </c>
      <c r="N440" s="819" t="str">
        <f t="shared" si="247"/>
        <v/>
      </c>
    </row>
    <row r="441" spans="1:14" ht="28">
      <c r="A441" s="98" t="s">
        <v>237</v>
      </c>
      <c r="B441" s="40" t="s">
        <v>1621</v>
      </c>
      <c r="C441" s="60">
        <v>1</v>
      </c>
      <c r="D441" s="60">
        <v>1</v>
      </c>
      <c r="E441" s="61" t="s">
        <v>563</v>
      </c>
      <c r="F441" s="62">
        <v>0</v>
      </c>
      <c r="G441" s="412">
        <f t="shared" si="241"/>
        <v>0</v>
      </c>
      <c r="H441" s="346" t="s">
        <v>1646</v>
      </c>
      <c r="I441" s="346" t="s">
        <v>1646</v>
      </c>
      <c r="J441" s="346" t="s">
        <v>1646</v>
      </c>
      <c r="L441" s="819" t="str">
        <f t="shared" si="245"/>
        <v/>
      </c>
      <c r="M441" s="819" t="str">
        <f t="shared" si="246"/>
        <v/>
      </c>
      <c r="N441" s="819" t="str">
        <f t="shared" si="247"/>
        <v/>
      </c>
    </row>
    <row r="442" spans="1:14" ht="28">
      <c r="A442" s="98" t="s">
        <v>1426</v>
      </c>
      <c r="B442" s="121" t="s">
        <v>1417</v>
      </c>
      <c r="C442" s="60">
        <v>1</v>
      </c>
      <c r="D442" s="60">
        <v>1</v>
      </c>
      <c r="E442" s="61" t="s">
        <v>563</v>
      </c>
      <c r="F442" s="62">
        <v>0</v>
      </c>
      <c r="G442" s="412">
        <f t="shared" si="241"/>
        <v>0</v>
      </c>
      <c r="H442" s="346" t="s">
        <v>1646</v>
      </c>
      <c r="I442" s="346" t="s">
        <v>1646</v>
      </c>
      <c r="J442" s="346" t="s">
        <v>1646</v>
      </c>
      <c r="L442" s="819" t="str">
        <f t="shared" si="245"/>
        <v/>
      </c>
      <c r="M442" s="819" t="str">
        <f t="shared" si="246"/>
        <v/>
      </c>
      <c r="N442" s="819" t="str">
        <f t="shared" si="247"/>
        <v/>
      </c>
    </row>
    <row r="443" spans="1:14" ht="28">
      <c r="A443" s="98" t="s">
        <v>238</v>
      </c>
      <c r="B443" s="40" t="s">
        <v>851</v>
      </c>
      <c r="C443" s="60">
        <v>1</v>
      </c>
      <c r="D443" s="60">
        <v>1</v>
      </c>
      <c r="E443" s="61" t="s">
        <v>563</v>
      </c>
      <c r="F443" s="62">
        <v>0</v>
      </c>
      <c r="G443" s="412">
        <f t="shared" si="241"/>
        <v>0</v>
      </c>
      <c r="H443" s="346" t="s">
        <v>1646</v>
      </c>
      <c r="I443" s="346" t="s">
        <v>1646</v>
      </c>
      <c r="J443" s="346" t="s">
        <v>1646</v>
      </c>
      <c r="L443" s="819" t="str">
        <f t="shared" si="245"/>
        <v/>
      </c>
      <c r="M443" s="819" t="str">
        <f t="shared" si="246"/>
        <v/>
      </c>
      <c r="N443" s="819" t="str">
        <f t="shared" si="247"/>
        <v/>
      </c>
    </row>
    <row r="444" spans="1:14" ht="28">
      <c r="A444" s="98" t="s">
        <v>239</v>
      </c>
      <c r="B444" s="40" t="s">
        <v>787</v>
      </c>
      <c r="C444" s="60">
        <v>1</v>
      </c>
      <c r="D444" s="60">
        <v>1</v>
      </c>
      <c r="E444" s="61" t="s">
        <v>563</v>
      </c>
      <c r="F444" s="62">
        <v>0</v>
      </c>
      <c r="G444" s="412">
        <f t="shared" si="241"/>
        <v>0</v>
      </c>
      <c r="H444" s="346" t="s">
        <v>1646</v>
      </c>
      <c r="I444" s="346" t="s">
        <v>1646</v>
      </c>
      <c r="J444" s="346" t="s">
        <v>1646</v>
      </c>
      <c r="L444" s="819" t="str">
        <f t="shared" si="245"/>
        <v/>
      </c>
      <c r="M444" s="819" t="str">
        <f t="shared" si="246"/>
        <v/>
      </c>
      <c r="N444" s="819" t="str">
        <f t="shared" si="247"/>
        <v/>
      </c>
    </row>
    <row r="445" spans="1:14" s="56" customFormat="1" ht="19" customHeight="1">
      <c r="A445" s="95">
        <v>30</v>
      </c>
      <c r="B445" s="191" t="s">
        <v>1205</v>
      </c>
      <c r="C445" s="83"/>
      <c r="D445" s="158"/>
      <c r="E445" s="84"/>
      <c r="F445" s="84"/>
      <c r="G445" s="408">
        <f>SUM(G437:G444)</f>
        <v>0</v>
      </c>
      <c r="H445" s="297"/>
      <c r="I445" s="297"/>
      <c r="J445" s="297"/>
      <c r="L445" s="825">
        <f>SUM(L437:L444)</f>
        <v>0</v>
      </c>
      <c r="M445" s="825">
        <f>SUM(M437:M444)</f>
        <v>0</v>
      </c>
      <c r="N445" s="825">
        <f>SUM(N437:N444)</f>
        <v>0</v>
      </c>
    </row>
    <row r="446" spans="1:14">
      <c r="A446" s="73"/>
      <c r="D446" s="93"/>
      <c r="G446" s="425"/>
    </row>
    <row r="447" spans="1:14">
      <c r="A447" s="94">
        <v>31</v>
      </c>
      <c r="B447" s="190" t="s">
        <v>852</v>
      </c>
      <c r="C447" s="75"/>
      <c r="D447" s="113"/>
      <c r="E447" s="76"/>
      <c r="F447" s="76"/>
      <c r="G447" s="427"/>
    </row>
    <row r="448" spans="1:14" ht="42">
      <c r="A448" s="298" t="s">
        <v>592</v>
      </c>
      <c r="B448" s="299" t="s">
        <v>562</v>
      </c>
      <c r="C448" s="300" t="s">
        <v>668</v>
      </c>
      <c r="D448" s="301" t="s">
        <v>669</v>
      </c>
      <c r="E448" s="301" t="s">
        <v>670</v>
      </c>
      <c r="F448" s="302" t="s">
        <v>671</v>
      </c>
      <c r="G448" s="424" t="s">
        <v>560</v>
      </c>
      <c r="H448" s="417" t="s">
        <v>2837</v>
      </c>
      <c r="I448" s="418" t="s">
        <v>2793</v>
      </c>
      <c r="J448" s="418" t="s">
        <v>1647</v>
      </c>
      <c r="L448" s="822" t="s">
        <v>2837</v>
      </c>
      <c r="M448" s="823" t="s">
        <v>2793</v>
      </c>
      <c r="N448" s="823" t="s">
        <v>1647</v>
      </c>
    </row>
    <row r="449" spans="1:14" ht="28">
      <c r="A449" s="98" t="s">
        <v>240</v>
      </c>
      <c r="B449" s="40" t="s">
        <v>854</v>
      </c>
      <c r="C449" s="60">
        <v>1</v>
      </c>
      <c r="D449" s="60">
        <v>1</v>
      </c>
      <c r="E449" s="61" t="s">
        <v>563</v>
      </c>
      <c r="F449" s="62">
        <v>0</v>
      </c>
      <c r="G449" s="412">
        <f>C449*D449*F449</f>
        <v>0</v>
      </c>
      <c r="H449" s="346" t="s">
        <v>1646</v>
      </c>
      <c r="I449" s="346" t="s">
        <v>1646</v>
      </c>
      <c r="J449" s="346" t="s">
        <v>1646</v>
      </c>
      <c r="L449" s="819" t="str">
        <f t="shared" ref="L449" si="248">IF(OR(H449="Oui",H449="Yes"),G449,"")</f>
        <v/>
      </c>
      <c r="M449" s="819" t="str">
        <f t="shared" ref="M449" si="249">IF(OR(I449="Oui",I449="Yes"),G449,"")</f>
        <v/>
      </c>
      <c r="N449" s="819" t="str">
        <f t="shared" ref="N449" si="250">IF(OR(J449="Oui",J449="Yes"),G449,"")</f>
        <v/>
      </c>
    </row>
    <row r="450" spans="1:14" ht="28">
      <c r="A450" s="98" t="s">
        <v>241</v>
      </c>
      <c r="B450" s="40" t="s">
        <v>855</v>
      </c>
      <c r="C450" s="60">
        <v>1</v>
      </c>
      <c r="D450" s="60">
        <v>1</v>
      </c>
      <c r="E450" s="61" t="s">
        <v>563</v>
      </c>
      <c r="F450" s="62">
        <v>0</v>
      </c>
      <c r="G450" s="412">
        <f>C450*D450*F450</f>
        <v>0</v>
      </c>
      <c r="H450" s="346" t="s">
        <v>1646</v>
      </c>
      <c r="I450" s="346" t="s">
        <v>1646</v>
      </c>
      <c r="J450" s="346" t="s">
        <v>1646</v>
      </c>
      <c r="L450" s="819" t="str">
        <f t="shared" ref="L450:L464" si="251">IF(OR(H450="Oui",H450="Yes"),G450,"")</f>
        <v/>
      </c>
      <c r="M450" s="819" t="str">
        <f t="shared" ref="M450:M464" si="252">IF(OR(I450="Oui",I450="Yes"),G450,"")</f>
        <v/>
      </c>
      <c r="N450" s="819" t="str">
        <f t="shared" ref="N450:N464" si="253">IF(OR(J450="Oui",J450="Yes"),G450,"")</f>
        <v/>
      </c>
    </row>
    <row r="451" spans="1:14" ht="28">
      <c r="A451" s="100" t="s">
        <v>242</v>
      </c>
      <c r="B451" s="40" t="s">
        <v>856</v>
      </c>
      <c r="C451" s="60">
        <v>1</v>
      </c>
      <c r="D451" s="60">
        <v>1</v>
      </c>
      <c r="E451" s="61" t="s">
        <v>563</v>
      </c>
      <c r="F451" s="62">
        <v>0</v>
      </c>
      <c r="G451" s="412">
        <f>C451*D451*F451</f>
        <v>0</v>
      </c>
      <c r="H451" s="346" t="s">
        <v>1646</v>
      </c>
      <c r="I451" s="346" t="s">
        <v>1646</v>
      </c>
      <c r="J451" s="346" t="s">
        <v>1646</v>
      </c>
      <c r="L451" s="819" t="str">
        <f t="shared" si="251"/>
        <v/>
      </c>
      <c r="M451" s="819" t="str">
        <f t="shared" si="252"/>
        <v/>
      </c>
      <c r="N451" s="819" t="str">
        <f t="shared" si="253"/>
        <v/>
      </c>
    </row>
    <row r="452" spans="1:14" ht="14">
      <c r="A452" s="114">
        <v>31.1</v>
      </c>
      <c r="B452" s="218" t="s">
        <v>857</v>
      </c>
      <c r="C452" s="165"/>
      <c r="D452" s="166"/>
      <c r="E452" s="167"/>
      <c r="F452" s="168"/>
      <c r="G452" s="960">
        <f>(C453*D453*F453)+(C454*D454*F454)+(C456*D456*F456)</f>
        <v>0</v>
      </c>
      <c r="H452" s="943" t="s">
        <v>1646</v>
      </c>
      <c r="I452" s="943" t="s">
        <v>1646</v>
      </c>
      <c r="J452" s="943" t="s">
        <v>1646</v>
      </c>
      <c r="L452" s="940" t="str">
        <f t="shared" si="251"/>
        <v/>
      </c>
      <c r="M452" s="940" t="str">
        <f t="shared" si="252"/>
        <v/>
      </c>
      <c r="N452" s="940" t="str">
        <f t="shared" si="253"/>
        <v/>
      </c>
    </row>
    <row r="453" spans="1:14" ht="14">
      <c r="A453" s="114"/>
      <c r="B453" s="169" t="s">
        <v>858</v>
      </c>
      <c r="C453" s="161">
        <v>1</v>
      </c>
      <c r="D453" s="161">
        <v>1</v>
      </c>
      <c r="E453" s="162" t="s">
        <v>563</v>
      </c>
      <c r="F453" s="164">
        <v>0</v>
      </c>
      <c r="G453" s="971"/>
      <c r="H453" s="944"/>
      <c r="I453" s="944"/>
      <c r="J453" s="944"/>
      <c r="L453" s="941"/>
      <c r="M453" s="941"/>
      <c r="N453" s="941"/>
    </row>
    <row r="454" spans="1:14" ht="14">
      <c r="A454" s="114"/>
      <c r="B454" s="170" t="s">
        <v>859</v>
      </c>
      <c r="C454" s="161">
        <v>1</v>
      </c>
      <c r="D454" s="161">
        <v>1</v>
      </c>
      <c r="E454" s="162" t="s">
        <v>563</v>
      </c>
      <c r="F454" s="164">
        <v>0</v>
      </c>
      <c r="G454" s="971"/>
      <c r="H454" s="944"/>
      <c r="I454" s="944"/>
      <c r="J454" s="944"/>
      <c r="L454" s="941"/>
      <c r="M454" s="941"/>
      <c r="N454" s="941"/>
    </row>
    <row r="455" spans="1:14">
      <c r="A455" s="114"/>
      <c r="B455" s="77"/>
      <c r="C455" s="161"/>
      <c r="D455" s="161"/>
      <c r="E455" s="162"/>
      <c r="F455" s="164"/>
      <c r="G455" s="971"/>
      <c r="H455" s="944"/>
      <c r="I455" s="944"/>
      <c r="J455" s="944"/>
      <c r="L455" s="941"/>
      <c r="M455" s="941"/>
      <c r="N455" s="941"/>
    </row>
    <row r="456" spans="1:14" ht="14">
      <c r="A456" s="115"/>
      <c r="B456" s="64" t="s">
        <v>788</v>
      </c>
      <c r="C456" s="159">
        <v>1</v>
      </c>
      <c r="D456" s="159">
        <v>1</v>
      </c>
      <c r="E456" s="163" t="s">
        <v>563</v>
      </c>
      <c r="F456" s="160">
        <v>0</v>
      </c>
      <c r="G456" s="972"/>
      <c r="H456" s="945"/>
      <c r="I456" s="945"/>
      <c r="J456" s="945"/>
      <c r="L456" s="942"/>
      <c r="M456" s="942"/>
      <c r="N456" s="942"/>
    </row>
    <row r="457" spans="1:14" ht="28">
      <c r="A457" s="99" t="s">
        <v>243</v>
      </c>
      <c r="B457" s="64" t="s">
        <v>860</v>
      </c>
      <c r="C457" s="60">
        <v>1</v>
      </c>
      <c r="D457" s="60">
        <v>1</v>
      </c>
      <c r="E457" s="61" t="s">
        <v>563</v>
      </c>
      <c r="F457" s="62">
        <v>0</v>
      </c>
      <c r="G457" s="412">
        <f t="shared" ref="G457:G464" si="254">C457*D457*F457</f>
        <v>0</v>
      </c>
      <c r="H457" s="346" t="s">
        <v>1646</v>
      </c>
      <c r="I457" s="346" t="s">
        <v>1646</v>
      </c>
      <c r="J457" s="346" t="s">
        <v>1646</v>
      </c>
      <c r="L457" s="819" t="str">
        <f t="shared" si="251"/>
        <v/>
      </c>
      <c r="M457" s="819" t="str">
        <f t="shared" si="252"/>
        <v/>
      </c>
      <c r="N457" s="819" t="str">
        <f t="shared" si="253"/>
        <v/>
      </c>
    </row>
    <row r="458" spans="1:14" ht="28">
      <c r="A458" s="98" t="s">
        <v>244</v>
      </c>
      <c r="B458" s="40" t="s">
        <v>861</v>
      </c>
      <c r="C458" s="60">
        <v>1</v>
      </c>
      <c r="D458" s="60">
        <v>1</v>
      </c>
      <c r="E458" s="61" t="s">
        <v>563</v>
      </c>
      <c r="F458" s="62">
        <v>0</v>
      </c>
      <c r="G458" s="412">
        <f t="shared" si="254"/>
        <v>0</v>
      </c>
      <c r="H458" s="346" t="s">
        <v>1646</v>
      </c>
      <c r="I458" s="346" t="s">
        <v>1646</v>
      </c>
      <c r="J458" s="346" t="s">
        <v>1646</v>
      </c>
      <c r="L458" s="819" t="str">
        <f t="shared" si="251"/>
        <v/>
      </c>
      <c r="M458" s="819" t="str">
        <f t="shared" si="252"/>
        <v/>
      </c>
      <c r="N458" s="819" t="str">
        <f t="shared" si="253"/>
        <v/>
      </c>
    </row>
    <row r="459" spans="1:14" ht="28">
      <c r="A459" s="98" t="s">
        <v>1427</v>
      </c>
      <c r="B459" s="40" t="s">
        <v>862</v>
      </c>
      <c r="C459" s="60">
        <v>1</v>
      </c>
      <c r="D459" s="60">
        <v>1</v>
      </c>
      <c r="E459" s="61" t="s">
        <v>563</v>
      </c>
      <c r="F459" s="62">
        <v>0</v>
      </c>
      <c r="G459" s="412">
        <f t="shared" si="254"/>
        <v>0</v>
      </c>
      <c r="H459" s="346" t="s">
        <v>1646</v>
      </c>
      <c r="I459" s="346" t="s">
        <v>1646</v>
      </c>
      <c r="J459" s="346" t="s">
        <v>1646</v>
      </c>
      <c r="L459" s="819" t="str">
        <f t="shared" si="251"/>
        <v/>
      </c>
      <c r="M459" s="819" t="str">
        <f t="shared" si="252"/>
        <v/>
      </c>
      <c r="N459" s="819" t="str">
        <f t="shared" si="253"/>
        <v/>
      </c>
    </row>
    <row r="460" spans="1:14" s="290" customFormat="1" ht="28">
      <c r="A460" s="98" t="s">
        <v>1428</v>
      </c>
      <c r="B460" s="121" t="s">
        <v>1586</v>
      </c>
      <c r="C460" s="60">
        <v>1</v>
      </c>
      <c r="D460" s="60">
        <v>1</v>
      </c>
      <c r="E460" s="250" t="s">
        <v>563</v>
      </c>
      <c r="F460" s="62">
        <v>0</v>
      </c>
      <c r="G460" s="412">
        <f t="shared" si="254"/>
        <v>0</v>
      </c>
      <c r="H460" s="346" t="s">
        <v>1646</v>
      </c>
      <c r="I460" s="346" t="s">
        <v>1646</v>
      </c>
      <c r="J460" s="346" t="s">
        <v>1646</v>
      </c>
      <c r="L460" s="819" t="str">
        <f t="shared" si="251"/>
        <v/>
      </c>
      <c r="M460" s="819" t="str">
        <f t="shared" si="252"/>
        <v/>
      </c>
      <c r="N460" s="819" t="str">
        <f t="shared" si="253"/>
        <v/>
      </c>
    </row>
    <row r="461" spans="1:14" ht="28">
      <c r="A461" s="98" t="s">
        <v>245</v>
      </c>
      <c r="B461" s="40" t="s">
        <v>840</v>
      </c>
      <c r="C461" s="60">
        <v>1</v>
      </c>
      <c r="D461" s="60">
        <v>1</v>
      </c>
      <c r="E461" s="61" t="s">
        <v>563</v>
      </c>
      <c r="F461" s="62">
        <v>0</v>
      </c>
      <c r="G461" s="412">
        <f t="shared" si="254"/>
        <v>0</v>
      </c>
      <c r="H461" s="346" t="s">
        <v>1646</v>
      </c>
      <c r="I461" s="346" t="s">
        <v>1646</v>
      </c>
      <c r="J461" s="346" t="s">
        <v>1646</v>
      </c>
      <c r="L461" s="819" t="str">
        <f t="shared" si="251"/>
        <v/>
      </c>
      <c r="M461" s="819" t="str">
        <f t="shared" si="252"/>
        <v/>
      </c>
      <c r="N461" s="819" t="str">
        <f t="shared" si="253"/>
        <v/>
      </c>
    </row>
    <row r="462" spans="1:14" ht="28">
      <c r="A462" s="98" t="s">
        <v>246</v>
      </c>
      <c r="B462" s="40" t="s">
        <v>863</v>
      </c>
      <c r="C462" s="60">
        <v>1</v>
      </c>
      <c r="D462" s="60">
        <v>1</v>
      </c>
      <c r="E462" s="61" t="s">
        <v>563</v>
      </c>
      <c r="F462" s="62">
        <v>0</v>
      </c>
      <c r="G462" s="412">
        <f t="shared" si="254"/>
        <v>0</v>
      </c>
      <c r="H462" s="346" t="s">
        <v>1646</v>
      </c>
      <c r="I462" s="346" t="s">
        <v>1646</v>
      </c>
      <c r="J462" s="346" t="s">
        <v>1646</v>
      </c>
      <c r="L462" s="819" t="str">
        <f t="shared" si="251"/>
        <v/>
      </c>
      <c r="M462" s="819" t="str">
        <f t="shared" si="252"/>
        <v/>
      </c>
      <c r="N462" s="819" t="str">
        <f t="shared" si="253"/>
        <v/>
      </c>
    </row>
    <row r="463" spans="1:14" ht="28">
      <c r="A463" s="98" t="s">
        <v>247</v>
      </c>
      <c r="B463" s="40" t="s">
        <v>864</v>
      </c>
      <c r="C463" s="60">
        <v>1</v>
      </c>
      <c r="D463" s="60">
        <v>1</v>
      </c>
      <c r="E463" s="61" t="s">
        <v>563</v>
      </c>
      <c r="F463" s="62">
        <v>0</v>
      </c>
      <c r="G463" s="412">
        <f t="shared" si="254"/>
        <v>0</v>
      </c>
      <c r="H463" s="346" t="s">
        <v>1646</v>
      </c>
      <c r="I463" s="346" t="s">
        <v>1646</v>
      </c>
      <c r="J463" s="346" t="s">
        <v>1646</v>
      </c>
      <c r="L463" s="819" t="str">
        <f t="shared" si="251"/>
        <v/>
      </c>
      <c r="M463" s="819" t="str">
        <f t="shared" si="252"/>
        <v/>
      </c>
      <c r="N463" s="819" t="str">
        <f t="shared" si="253"/>
        <v/>
      </c>
    </row>
    <row r="464" spans="1:14" ht="28">
      <c r="A464" s="98" t="s">
        <v>248</v>
      </c>
      <c r="B464" s="40" t="s">
        <v>787</v>
      </c>
      <c r="C464" s="60">
        <v>1</v>
      </c>
      <c r="D464" s="60">
        <v>1</v>
      </c>
      <c r="E464" s="61" t="s">
        <v>563</v>
      </c>
      <c r="F464" s="62">
        <v>0</v>
      </c>
      <c r="G464" s="412">
        <f t="shared" si="254"/>
        <v>0</v>
      </c>
      <c r="H464" s="346" t="s">
        <v>1646</v>
      </c>
      <c r="I464" s="346" t="s">
        <v>1646</v>
      </c>
      <c r="J464" s="346" t="s">
        <v>1646</v>
      </c>
      <c r="L464" s="819" t="str">
        <f t="shared" si="251"/>
        <v/>
      </c>
      <c r="M464" s="819" t="str">
        <f t="shared" si="252"/>
        <v/>
      </c>
      <c r="N464" s="819" t="str">
        <f t="shared" si="253"/>
        <v/>
      </c>
    </row>
    <row r="465" spans="1:14" s="56" customFormat="1" ht="19" customHeight="1">
      <c r="A465" s="95">
        <v>31</v>
      </c>
      <c r="B465" s="191" t="s">
        <v>853</v>
      </c>
      <c r="C465" s="83"/>
      <c r="D465" s="158"/>
      <c r="E465" s="84"/>
      <c r="F465" s="84"/>
      <c r="G465" s="408">
        <f>SUM(G449:G464)</f>
        <v>0</v>
      </c>
      <c r="H465" s="297"/>
      <c r="I465" s="297"/>
      <c r="J465" s="297"/>
      <c r="L465" s="825">
        <f>SUM(L449:L464)</f>
        <v>0</v>
      </c>
      <c r="M465" s="825">
        <f>SUM(M449:M464)</f>
        <v>0</v>
      </c>
      <c r="N465" s="825">
        <f>SUM(N449:N464)</f>
        <v>0</v>
      </c>
    </row>
    <row r="466" spans="1:14">
      <c r="A466" s="93"/>
      <c r="D466" s="93"/>
      <c r="G466" s="427"/>
    </row>
    <row r="467" spans="1:14">
      <c r="A467" s="94">
        <v>32</v>
      </c>
      <c r="B467" s="190" t="s">
        <v>865</v>
      </c>
      <c r="C467" s="75"/>
      <c r="D467" s="113"/>
      <c r="E467" s="76"/>
      <c r="F467" s="76"/>
      <c r="G467" s="427"/>
    </row>
    <row r="468" spans="1:14" ht="42">
      <c r="A468" s="298" t="s">
        <v>592</v>
      </c>
      <c r="B468" s="299" t="s">
        <v>562</v>
      </c>
      <c r="C468" s="300" t="s">
        <v>668</v>
      </c>
      <c r="D468" s="301" t="s">
        <v>669</v>
      </c>
      <c r="E468" s="301" t="s">
        <v>670</v>
      </c>
      <c r="F468" s="302" t="s">
        <v>671</v>
      </c>
      <c r="G468" s="424" t="s">
        <v>560</v>
      </c>
      <c r="H468" s="417" t="s">
        <v>2837</v>
      </c>
      <c r="I468" s="418" t="s">
        <v>2793</v>
      </c>
      <c r="J468" s="418" t="s">
        <v>1647</v>
      </c>
      <c r="L468" s="822" t="s">
        <v>2837</v>
      </c>
      <c r="M468" s="823" t="s">
        <v>2793</v>
      </c>
      <c r="N468" s="823" t="s">
        <v>1647</v>
      </c>
    </row>
    <row r="469" spans="1:14" ht="28">
      <c r="A469" s="98" t="s">
        <v>249</v>
      </c>
      <c r="B469" s="40" t="s">
        <v>867</v>
      </c>
      <c r="C469" s="60">
        <v>1</v>
      </c>
      <c r="D469" s="60">
        <v>1</v>
      </c>
      <c r="E469" s="61" t="s">
        <v>563</v>
      </c>
      <c r="F469" s="62">
        <v>0</v>
      </c>
      <c r="G469" s="412">
        <f>C469*D469*F469</f>
        <v>0</v>
      </c>
      <c r="H469" s="346" t="s">
        <v>1646</v>
      </c>
      <c r="I469" s="346" t="s">
        <v>1646</v>
      </c>
      <c r="J469" s="346" t="s">
        <v>1646</v>
      </c>
      <c r="L469" s="819" t="str">
        <f t="shared" ref="L469" si="255">IF(OR(H469="Oui",H469="Yes"),G469,"")</f>
        <v/>
      </c>
      <c r="M469" s="819" t="str">
        <f t="shared" ref="M469" si="256">IF(OR(I469="Oui",I469="Yes"),G469,"")</f>
        <v/>
      </c>
      <c r="N469" s="819" t="str">
        <f t="shared" ref="N469" si="257">IF(OR(J469="Oui",J469="Yes"),G469,"")</f>
        <v/>
      </c>
    </row>
    <row r="470" spans="1:14" ht="28">
      <c r="A470" s="98" t="s">
        <v>250</v>
      </c>
      <c r="B470" s="40" t="s">
        <v>868</v>
      </c>
      <c r="C470" s="60">
        <v>1</v>
      </c>
      <c r="D470" s="60">
        <v>1</v>
      </c>
      <c r="E470" s="61" t="s">
        <v>563</v>
      </c>
      <c r="F470" s="62">
        <v>0</v>
      </c>
      <c r="G470" s="412">
        <f>C470*D470*F470</f>
        <v>0</v>
      </c>
      <c r="H470" s="346" t="s">
        <v>1646</v>
      </c>
      <c r="I470" s="346" t="s">
        <v>1646</v>
      </c>
      <c r="J470" s="346" t="s">
        <v>1646</v>
      </c>
      <c r="L470" s="819" t="str">
        <f t="shared" ref="L470:L486" si="258">IF(OR(H470="Oui",H470="Yes"),G470,"")</f>
        <v/>
      </c>
      <c r="M470" s="819" t="str">
        <f t="shared" ref="M470:M486" si="259">IF(OR(I470="Oui",I470="Yes"),G470,"")</f>
        <v/>
      </c>
      <c r="N470" s="819" t="str">
        <f t="shared" ref="N470:N486" si="260">IF(OR(J470="Oui",J470="Yes"),G470,"")</f>
        <v/>
      </c>
    </row>
    <row r="471" spans="1:14" ht="14">
      <c r="A471" s="116">
        <v>32.15</v>
      </c>
      <c r="B471" s="219" t="s">
        <v>869</v>
      </c>
      <c r="C471" s="165"/>
      <c r="D471" s="166"/>
      <c r="E471" s="167"/>
      <c r="F471" s="168"/>
      <c r="G471" s="969">
        <f>(C472*D472*F472)+(C474*D474*F474)</f>
        <v>0</v>
      </c>
      <c r="H471" s="943" t="s">
        <v>1646</v>
      </c>
      <c r="I471" s="943" t="s">
        <v>1646</v>
      </c>
      <c r="J471" s="943" t="s">
        <v>1646</v>
      </c>
      <c r="L471" s="940" t="str">
        <f t="shared" si="258"/>
        <v/>
      </c>
      <c r="M471" s="940" t="str">
        <f t="shared" si="259"/>
        <v/>
      </c>
      <c r="N471" s="940" t="str">
        <f t="shared" si="260"/>
        <v/>
      </c>
    </row>
    <row r="472" spans="1:14" ht="14">
      <c r="A472" s="117"/>
      <c r="B472" s="169" t="s">
        <v>870</v>
      </c>
      <c r="C472" s="161">
        <v>1</v>
      </c>
      <c r="D472" s="161">
        <v>1</v>
      </c>
      <c r="E472" s="162" t="s">
        <v>563</v>
      </c>
      <c r="F472" s="164">
        <v>0</v>
      </c>
      <c r="G472" s="970"/>
      <c r="H472" s="944"/>
      <c r="I472" s="944"/>
      <c r="J472" s="944"/>
      <c r="L472" s="941"/>
      <c r="M472" s="941"/>
      <c r="N472" s="941" t="str">
        <f t="shared" si="260"/>
        <v/>
      </c>
    </row>
    <row r="473" spans="1:14" ht="14">
      <c r="A473" s="117"/>
      <c r="B473" s="119" t="s">
        <v>871</v>
      </c>
      <c r="C473" s="159">
        <v>1</v>
      </c>
      <c r="D473" s="159">
        <v>1</v>
      </c>
      <c r="E473" s="163" t="s">
        <v>563</v>
      </c>
      <c r="F473" s="160">
        <v>0</v>
      </c>
      <c r="G473" s="970"/>
      <c r="H473" s="944"/>
      <c r="I473" s="944"/>
      <c r="J473" s="944"/>
      <c r="L473" s="941"/>
      <c r="M473" s="941"/>
      <c r="N473" s="941" t="str">
        <f t="shared" si="260"/>
        <v/>
      </c>
    </row>
    <row r="474" spans="1:14">
      <c r="A474" s="118"/>
      <c r="B474" s="119"/>
      <c r="C474" s="159"/>
      <c r="D474" s="159"/>
      <c r="E474" s="163"/>
      <c r="F474" s="160"/>
      <c r="G474" s="970"/>
      <c r="H474" s="945"/>
      <c r="I474" s="945"/>
      <c r="J474" s="945"/>
      <c r="L474" s="942"/>
      <c r="M474" s="942"/>
      <c r="N474" s="942" t="str">
        <f t="shared" si="260"/>
        <v/>
      </c>
    </row>
    <row r="475" spans="1:14" ht="28">
      <c r="A475" s="99" t="s">
        <v>251</v>
      </c>
      <c r="B475" s="64" t="s">
        <v>872</v>
      </c>
      <c r="C475" s="60">
        <v>1</v>
      </c>
      <c r="D475" s="60">
        <v>1</v>
      </c>
      <c r="E475" s="61" t="s">
        <v>563</v>
      </c>
      <c r="F475" s="62">
        <v>0</v>
      </c>
      <c r="G475" s="412">
        <f t="shared" ref="G475:G486" si="261">C475*D475*F475</f>
        <v>0</v>
      </c>
      <c r="H475" s="346" t="s">
        <v>1646</v>
      </c>
      <c r="I475" s="346" t="s">
        <v>1646</v>
      </c>
      <c r="J475" s="346" t="s">
        <v>1646</v>
      </c>
      <c r="L475" s="819" t="str">
        <f t="shared" si="258"/>
        <v/>
      </c>
      <c r="M475" s="819" t="str">
        <f t="shared" si="259"/>
        <v/>
      </c>
      <c r="N475" s="819" t="str">
        <f t="shared" si="260"/>
        <v/>
      </c>
    </row>
    <row r="476" spans="1:14" ht="28">
      <c r="A476" s="99" t="s">
        <v>1429</v>
      </c>
      <c r="B476" s="134" t="s">
        <v>1434</v>
      </c>
      <c r="C476" s="60">
        <v>1</v>
      </c>
      <c r="D476" s="60">
        <v>1</v>
      </c>
      <c r="E476" s="61" t="s">
        <v>563</v>
      </c>
      <c r="F476" s="62">
        <v>0</v>
      </c>
      <c r="G476" s="412">
        <f t="shared" si="261"/>
        <v>0</v>
      </c>
      <c r="H476" s="346" t="s">
        <v>1646</v>
      </c>
      <c r="I476" s="346" t="s">
        <v>1646</v>
      </c>
      <c r="J476" s="346" t="s">
        <v>1646</v>
      </c>
      <c r="L476" s="819" t="str">
        <f t="shared" si="258"/>
        <v/>
      </c>
      <c r="M476" s="819" t="str">
        <f t="shared" si="259"/>
        <v/>
      </c>
      <c r="N476" s="819" t="str">
        <f t="shared" si="260"/>
        <v/>
      </c>
    </row>
    <row r="477" spans="1:14" ht="28">
      <c r="A477" s="98" t="s">
        <v>252</v>
      </c>
      <c r="B477" s="40" t="s">
        <v>848</v>
      </c>
      <c r="C477" s="60">
        <v>1</v>
      </c>
      <c r="D477" s="60">
        <v>1</v>
      </c>
      <c r="E477" s="61" t="s">
        <v>563</v>
      </c>
      <c r="F477" s="62">
        <v>0</v>
      </c>
      <c r="G477" s="412">
        <f t="shared" si="261"/>
        <v>0</v>
      </c>
      <c r="H477" s="346" t="s">
        <v>1646</v>
      </c>
      <c r="I477" s="346" t="s">
        <v>1646</v>
      </c>
      <c r="J477" s="346" t="s">
        <v>1646</v>
      </c>
      <c r="L477" s="819" t="str">
        <f t="shared" si="258"/>
        <v/>
      </c>
      <c r="M477" s="819" t="str">
        <f t="shared" si="259"/>
        <v/>
      </c>
      <c r="N477" s="819" t="str">
        <f t="shared" si="260"/>
        <v/>
      </c>
    </row>
    <row r="478" spans="1:14" ht="28">
      <c r="A478" s="98" t="s">
        <v>253</v>
      </c>
      <c r="B478" s="40" t="s">
        <v>873</v>
      </c>
      <c r="C478" s="60">
        <v>1</v>
      </c>
      <c r="D478" s="60">
        <v>1</v>
      </c>
      <c r="E478" s="61" t="s">
        <v>563</v>
      </c>
      <c r="F478" s="62">
        <v>0</v>
      </c>
      <c r="G478" s="412">
        <f t="shared" si="261"/>
        <v>0</v>
      </c>
      <c r="H478" s="346" t="s">
        <v>1646</v>
      </c>
      <c r="I478" s="346" t="s">
        <v>1646</v>
      </c>
      <c r="J478" s="346" t="s">
        <v>1646</v>
      </c>
      <c r="L478" s="819" t="str">
        <f t="shared" si="258"/>
        <v/>
      </c>
      <c r="M478" s="819" t="str">
        <f t="shared" si="259"/>
        <v/>
      </c>
      <c r="N478" s="819" t="str">
        <f t="shared" si="260"/>
        <v/>
      </c>
    </row>
    <row r="479" spans="1:14" ht="28">
      <c r="A479" s="98" t="s">
        <v>1430</v>
      </c>
      <c r="B479" s="121" t="s">
        <v>1587</v>
      </c>
      <c r="C479" s="60">
        <v>1</v>
      </c>
      <c r="D479" s="60">
        <v>1</v>
      </c>
      <c r="E479" s="61" t="s">
        <v>563</v>
      </c>
      <c r="F479" s="62">
        <v>0</v>
      </c>
      <c r="G479" s="412">
        <f t="shared" si="261"/>
        <v>0</v>
      </c>
      <c r="H479" s="346" t="s">
        <v>1646</v>
      </c>
      <c r="I479" s="346" t="s">
        <v>1646</v>
      </c>
      <c r="J479" s="346" t="s">
        <v>1646</v>
      </c>
      <c r="L479" s="819" t="str">
        <f t="shared" si="258"/>
        <v/>
      </c>
      <c r="M479" s="819" t="str">
        <f t="shared" si="259"/>
        <v/>
      </c>
      <c r="N479" s="819" t="str">
        <f t="shared" si="260"/>
        <v/>
      </c>
    </row>
    <row r="480" spans="1:14" ht="28">
      <c r="A480" s="98" t="s">
        <v>1431</v>
      </c>
      <c r="B480" s="121" t="s">
        <v>1588</v>
      </c>
      <c r="C480" s="60">
        <v>1</v>
      </c>
      <c r="D480" s="60">
        <v>1</v>
      </c>
      <c r="E480" s="61" t="s">
        <v>563</v>
      </c>
      <c r="F480" s="62">
        <v>0</v>
      </c>
      <c r="G480" s="412">
        <f t="shared" si="261"/>
        <v>0</v>
      </c>
      <c r="H480" s="346" t="s">
        <v>1646</v>
      </c>
      <c r="I480" s="346" t="s">
        <v>1646</v>
      </c>
      <c r="J480" s="346" t="s">
        <v>1646</v>
      </c>
      <c r="L480" s="819" t="str">
        <f t="shared" si="258"/>
        <v/>
      </c>
      <c r="M480" s="819" t="str">
        <f t="shared" si="259"/>
        <v/>
      </c>
      <c r="N480" s="819" t="str">
        <f t="shared" si="260"/>
        <v/>
      </c>
    </row>
    <row r="481" spans="1:14" ht="25.5" customHeight="1">
      <c r="A481" s="120" t="s">
        <v>254</v>
      </c>
      <c r="B481" s="121" t="s">
        <v>1206</v>
      </c>
      <c r="C481" s="60">
        <v>1</v>
      </c>
      <c r="D481" s="60">
        <v>1</v>
      </c>
      <c r="E481" s="61" t="s">
        <v>563</v>
      </c>
      <c r="F481" s="62">
        <v>0</v>
      </c>
      <c r="G481" s="412">
        <f t="shared" si="261"/>
        <v>0</v>
      </c>
      <c r="H481" s="346" t="s">
        <v>1646</v>
      </c>
      <c r="I481" s="346" t="s">
        <v>1646</v>
      </c>
      <c r="J481" s="346" t="s">
        <v>1646</v>
      </c>
      <c r="L481" s="819" t="str">
        <f t="shared" si="258"/>
        <v/>
      </c>
      <c r="M481" s="819" t="str">
        <f t="shared" si="259"/>
        <v/>
      </c>
      <c r="N481" s="819" t="str">
        <f t="shared" si="260"/>
        <v/>
      </c>
    </row>
    <row r="482" spans="1:14" ht="28">
      <c r="A482" s="98" t="s">
        <v>255</v>
      </c>
      <c r="B482" s="40" t="s">
        <v>874</v>
      </c>
      <c r="C482" s="60">
        <v>1</v>
      </c>
      <c r="D482" s="60">
        <v>1</v>
      </c>
      <c r="E482" s="61" t="s">
        <v>563</v>
      </c>
      <c r="F482" s="62">
        <v>0</v>
      </c>
      <c r="G482" s="412">
        <f t="shared" si="261"/>
        <v>0</v>
      </c>
      <c r="H482" s="346" t="s">
        <v>1646</v>
      </c>
      <c r="I482" s="346" t="s">
        <v>1646</v>
      </c>
      <c r="J482" s="346" t="s">
        <v>1646</v>
      </c>
      <c r="L482" s="819" t="str">
        <f t="shared" si="258"/>
        <v/>
      </c>
      <c r="M482" s="819" t="str">
        <f t="shared" si="259"/>
        <v/>
      </c>
      <c r="N482" s="819" t="str">
        <f t="shared" si="260"/>
        <v/>
      </c>
    </row>
    <row r="483" spans="1:14" ht="28">
      <c r="A483" s="98" t="s">
        <v>256</v>
      </c>
      <c r="B483" s="40" t="s">
        <v>864</v>
      </c>
      <c r="C483" s="60">
        <v>1</v>
      </c>
      <c r="D483" s="60">
        <v>1</v>
      </c>
      <c r="E483" s="61" t="s">
        <v>563</v>
      </c>
      <c r="F483" s="62">
        <v>0</v>
      </c>
      <c r="G483" s="412">
        <f t="shared" si="261"/>
        <v>0</v>
      </c>
      <c r="H483" s="346" t="s">
        <v>1646</v>
      </c>
      <c r="I483" s="346" t="s">
        <v>1646</v>
      </c>
      <c r="J483" s="346" t="s">
        <v>1646</v>
      </c>
      <c r="L483" s="819" t="str">
        <f t="shared" si="258"/>
        <v/>
      </c>
      <c r="M483" s="819" t="str">
        <f t="shared" si="259"/>
        <v/>
      </c>
      <c r="N483" s="819" t="str">
        <f t="shared" si="260"/>
        <v/>
      </c>
    </row>
    <row r="484" spans="1:14" ht="28">
      <c r="A484" s="98" t="s">
        <v>1432</v>
      </c>
      <c r="B484" s="121" t="s">
        <v>1592</v>
      </c>
      <c r="C484" s="60">
        <v>1</v>
      </c>
      <c r="D484" s="60">
        <v>1</v>
      </c>
      <c r="E484" s="61" t="s">
        <v>563</v>
      </c>
      <c r="F484" s="62">
        <v>0</v>
      </c>
      <c r="G484" s="412">
        <f t="shared" si="261"/>
        <v>0</v>
      </c>
      <c r="H484" s="346" t="s">
        <v>1646</v>
      </c>
      <c r="I484" s="346" t="s">
        <v>1646</v>
      </c>
      <c r="J484" s="346" t="s">
        <v>1646</v>
      </c>
      <c r="L484" s="819" t="str">
        <f t="shared" si="258"/>
        <v/>
      </c>
      <c r="M484" s="819" t="str">
        <f t="shared" si="259"/>
        <v/>
      </c>
      <c r="N484" s="819" t="str">
        <f t="shared" si="260"/>
        <v/>
      </c>
    </row>
    <row r="485" spans="1:14" ht="28">
      <c r="A485" s="98" t="s">
        <v>1433</v>
      </c>
      <c r="B485" s="121" t="s">
        <v>1593</v>
      </c>
      <c r="C485" s="60">
        <v>1</v>
      </c>
      <c r="D485" s="60">
        <v>1</v>
      </c>
      <c r="E485" s="61" t="s">
        <v>563</v>
      </c>
      <c r="F485" s="62">
        <v>0</v>
      </c>
      <c r="G485" s="412">
        <f t="shared" si="261"/>
        <v>0</v>
      </c>
      <c r="H485" s="346" t="s">
        <v>1646</v>
      </c>
      <c r="I485" s="346" t="s">
        <v>1646</v>
      </c>
      <c r="J485" s="346" t="s">
        <v>1646</v>
      </c>
      <c r="L485" s="819" t="str">
        <f t="shared" si="258"/>
        <v/>
      </c>
      <c r="M485" s="819" t="str">
        <f t="shared" si="259"/>
        <v/>
      </c>
      <c r="N485" s="819" t="str">
        <f t="shared" si="260"/>
        <v/>
      </c>
    </row>
    <row r="486" spans="1:14" ht="28">
      <c r="A486" s="98" t="s">
        <v>1435</v>
      </c>
      <c r="B486" s="40" t="s">
        <v>787</v>
      </c>
      <c r="C486" s="60">
        <v>1</v>
      </c>
      <c r="D486" s="60">
        <v>1</v>
      </c>
      <c r="E486" s="61" t="s">
        <v>563</v>
      </c>
      <c r="F486" s="62">
        <v>0</v>
      </c>
      <c r="G486" s="412">
        <f t="shared" si="261"/>
        <v>0</v>
      </c>
      <c r="H486" s="346" t="s">
        <v>1646</v>
      </c>
      <c r="I486" s="346" t="s">
        <v>1646</v>
      </c>
      <c r="J486" s="346" t="s">
        <v>1646</v>
      </c>
      <c r="L486" s="819" t="str">
        <f t="shared" si="258"/>
        <v/>
      </c>
      <c r="M486" s="819" t="str">
        <f t="shared" si="259"/>
        <v/>
      </c>
      <c r="N486" s="819" t="str">
        <f t="shared" si="260"/>
        <v/>
      </c>
    </row>
    <row r="487" spans="1:14" s="56" customFormat="1" ht="19" customHeight="1">
      <c r="A487" s="95">
        <v>32</v>
      </c>
      <c r="B487" s="191" t="s">
        <v>866</v>
      </c>
      <c r="C487" s="83"/>
      <c r="D487" s="158"/>
      <c r="E487" s="84"/>
      <c r="F487" s="84"/>
      <c r="G487" s="408">
        <f>SUM(G469:G486)</f>
        <v>0</v>
      </c>
      <c r="H487" s="297"/>
      <c r="I487" s="297"/>
      <c r="J487" s="297"/>
      <c r="L487" s="825">
        <f>SUM(L469:L486)</f>
        <v>0</v>
      </c>
      <c r="M487" s="825">
        <f>SUM(M469:M486)</f>
        <v>0</v>
      </c>
      <c r="N487" s="825">
        <f>SUM(N469:N486)</f>
        <v>0</v>
      </c>
    </row>
    <row r="488" spans="1:14">
      <c r="A488" s="73"/>
      <c r="D488" s="93"/>
      <c r="G488" s="425"/>
    </row>
    <row r="489" spans="1:14">
      <c r="A489" s="94">
        <v>33</v>
      </c>
      <c r="B489" s="190" t="s">
        <v>875</v>
      </c>
      <c r="C489" s="75"/>
      <c r="D489" s="113"/>
      <c r="E489" s="76"/>
      <c r="F489" s="76"/>
      <c r="G489" s="427"/>
    </row>
    <row r="490" spans="1:14" ht="42">
      <c r="A490" s="298" t="s">
        <v>592</v>
      </c>
      <c r="B490" s="299" t="s">
        <v>562</v>
      </c>
      <c r="C490" s="300" t="s">
        <v>668</v>
      </c>
      <c r="D490" s="301" t="s">
        <v>669</v>
      </c>
      <c r="E490" s="301" t="s">
        <v>670</v>
      </c>
      <c r="F490" s="302" t="s">
        <v>671</v>
      </c>
      <c r="G490" s="424" t="s">
        <v>560</v>
      </c>
      <c r="H490" s="417" t="s">
        <v>2837</v>
      </c>
      <c r="I490" s="418" t="s">
        <v>2793</v>
      </c>
      <c r="J490" s="418" t="s">
        <v>1647</v>
      </c>
      <c r="L490" s="822" t="s">
        <v>2837</v>
      </c>
      <c r="M490" s="823" t="s">
        <v>2793</v>
      </c>
      <c r="N490" s="823" t="s">
        <v>1647</v>
      </c>
    </row>
    <row r="491" spans="1:14" ht="28">
      <c r="A491" s="98" t="s">
        <v>257</v>
      </c>
      <c r="B491" s="40" t="s">
        <v>877</v>
      </c>
      <c r="C491" s="60">
        <v>1</v>
      </c>
      <c r="D491" s="60">
        <v>1</v>
      </c>
      <c r="E491" s="61" t="s">
        <v>563</v>
      </c>
      <c r="F491" s="62">
        <v>0</v>
      </c>
      <c r="G491" s="412">
        <f t="shared" ref="G491:G498" si="262">C491*D491*F491</f>
        <v>0</v>
      </c>
      <c r="H491" s="346" t="s">
        <v>1646</v>
      </c>
      <c r="I491" s="346" t="s">
        <v>1646</v>
      </c>
      <c r="J491" s="346" t="s">
        <v>1646</v>
      </c>
      <c r="L491" s="819" t="str">
        <f t="shared" ref="L491" si="263">IF(OR(H491="Oui",H491="Yes"),G491,"")</f>
        <v/>
      </c>
      <c r="M491" s="819" t="str">
        <f t="shared" ref="M491" si="264">IF(OR(I491="Oui",I491="Yes"),G491,"")</f>
        <v/>
      </c>
      <c r="N491" s="819" t="str">
        <f t="shared" ref="N491" si="265">IF(OR(J491="Oui",J491="Yes"),G491,"")</f>
        <v/>
      </c>
    </row>
    <row r="492" spans="1:14" ht="28">
      <c r="A492" s="98" t="s">
        <v>258</v>
      </c>
      <c r="B492" s="40" t="s">
        <v>878</v>
      </c>
      <c r="C492" s="60">
        <v>1</v>
      </c>
      <c r="D492" s="60">
        <v>1</v>
      </c>
      <c r="E492" s="61" t="s">
        <v>563</v>
      </c>
      <c r="F492" s="62">
        <v>0</v>
      </c>
      <c r="G492" s="412">
        <f t="shared" si="262"/>
        <v>0</v>
      </c>
      <c r="H492" s="346" t="s">
        <v>1646</v>
      </c>
      <c r="I492" s="346" t="s">
        <v>1646</v>
      </c>
      <c r="J492" s="346" t="s">
        <v>1646</v>
      </c>
      <c r="L492" s="819" t="str">
        <f t="shared" ref="L492:L498" si="266">IF(OR(H492="Oui",H492="Yes"),G492,"")</f>
        <v/>
      </c>
      <c r="M492" s="819" t="str">
        <f t="shared" ref="M492:M498" si="267">IF(OR(I492="Oui",I492="Yes"),G492,"")</f>
        <v/>
      </c>
      <c r="N492" s="819" t="str">
        <f t="shared" ref="N492:N498" si="268">IF(OR(J492="Oui",J492="Yes"),G492,"")</f>
        <v/>
      </c>
    </row>
    <row r="493" spans="1:14" ht="28">
      <c r="A493" s="98" t="s">
        <v>259</v>
      </c>
      <c r="B493" s="40" t="s">
        <v>1112</v>
      </c>
      <c r="C493" s="60">
        <v>1</v>
      </c>
      <c r="D493" s="60">
        <v>1</v>
      </c>
      <c r="E493" s="61" t="s">
        <v>563</v>
      </c>
      <c r="F493" s="62">
        <v>0</v>
      </c>
      <c r="G493" s="412">
        <f t="shared" si="262"/>
        <v>0</v>
      </c>
      <c r="H493" s="346" t="s">
        <v>1646</v>
      </c>
      <c r="I493" s="346" t="s">
        <v>1646</v>
      </c>
      <c r="J493" s="346" t="s">
        <v>1646</v>
      </c>
      <c r="L493" s="819" t="str">
        <f t="shared" si="266"/>
        <v/>
      </c>
      <c r="M493" s="819" t="str">
        <f t="shared" si="267"/>
        <v/>
      </c>
      <c r="N493" s="819" t="str">
        <f t="shared" si="268"/>
        <v/>
      </c>
    </row>
    <row r="494" spans="1:14" ht="28">
      <c r="A494" s="98" t="s">
        <v>260</v>
      </c>
      <c r="B494" s="40" t="s">
        <v>879</v>
      </c>
      <c r="C494" s="60">
        <v>1</v>
      </c>
      <c r="D494" s="60">
        <v>1</v>
      </c>
      <c r="E494" s="61" t="s">
        <v>563</v>
      </c>
      <c r="F494" s="62">
        <v>0</v>
      </c>
      <c r="G494" s="412">
        <f t="shared" si="262"/>
        <v>0</v>
      </c>
      <c r="H494" s="346" t="s">
        <v>1646</v>
      </c>
      <c r="I494" s="346" t="s">
        <v>1646</v>
      </c>
      <c r="J494" s="346" t="s">
        <v>1646</v>
      </c>
      <c r="L494" s="819" t="str">
        <f t="shared" si="266"/>
        <v/>
      </c>
      <c r="M494" s="819" t="str">
        <f t="shared" si="267"/>
        <v/>
      </c>
      <c r="N494" s="819" t="str">
        <f t="shared" si="268"/>
        <v/>
      </c>
    </row>
    <row r="495" spans="1:14" ht="28">
      <c r="A495" s="98" t="s">
        <v>261</v>
      </c>
      <c r="B495" s="40" t="s">
        <v>880</v>
      </c>
      <c r="C495" s="60">
        <v>1</v>
      </c>
      <c r="D495" s="60">
        <v>1</v>
      </c>
      <c r="E495" s="61" t="s">
        <v>563</v>
      </c>
      <c r="F495" s="62">
        <v>0</v>
      </c>
      <c r="G495" s="412">
        <f t="shared" si="262"/>
        <v>0</v>
      </c>
      <c r="H495" s="346" t="s">
        <v>1646</v>
      </c>
      <c r="I495" s="346" t="s">
        <v>1646</v>
      </c>
      <c r="J495" s="346" t="s">
        <v>1646</v>
      </c>
      <c r="L495" s="819" t="str">
        <f t="shared" si="266"/>
        <v/>
      </c>
      <c r="M495" s="819" t="str">
        <f t="shared" si="267"/>
        <v/>
      </c>
      <c r="N495" s="819" t="str">
        <f t="shared" si="268"/>
        <v/>
      </c>
    </row>
    <row r="496" spans="1:14" ht="28">
      <c r="A496" s="98" t="s">
        <v>262</v>
      </c>
      <c r="B496" s="40" t="s">
        <v>881</v>
      </c>
      <c r="C496" s="60">
        <v>1</v>
      </c>
      <c r="D496" s="60">
        <v>1</v>
      </c>
      <c r="E496" s="61" t="s">
        <v>563</v>
      </c>
      <c r="F496" s="62">
        <v>0</v>
      </c>
      <c r="G496" s="412">
        <f t="shared" si="262"/>
        <v>0</v>
      </c>
      <c r="H496" s="346" t="s">
        <v>1646</v>
      </c>
      <c r="I496" s="346" t="s">
        <v>1646</v>
      </c>
      <c r="J496" s="346" t="s">
        <v>1646</v>
      </c>
      <c r="L496" s="819" t="str">
        <f t="shared" si="266"/>
        <v/>
      </c>
      <c r="M496" s="819" t="str">
        <f t="shared" si="267"/>
        <v/>
      </c>
      <c r="N496" s="819" t="str">
        <f t="shared" si="268"/>
        <v/>
      </c>
    </row>
    <row r="497" spans="1:14" ht="28">
      <c r="A497" s="98" t="s">
        <v>263</v>
      </c>
      <c r="B497" s="40" t="s">
        <v>882</v>
      </c>
      <c r="C497" s="60">
        <v>1</v>
      </c>
      <c r="D497" s="60">
        <v>1</v>
      </c>
      <c r="E497" s="61" t="s">
        <v>563</v>
      </c>
      <c r="F497" s="62">
        <v>0</v>
      </c>
      <c r="G497" s="412">
        <f t="shared" si="262"/>
        <v>0</v>
      </c>
      <c r="H497" s="346" t="s">
        <v>1646</v>
      </c>
      <c r="I497" s="346" t="s">
        <v>1646</v>
      </c>
      <c r="J497" s="346" t="s">
        <v>1646</v>
      </c>
      <c r="L497" s="819" t="str">
        <f t="shared" si="266"/>
        <v/>
      </c>
      <c r="M497" s="819" t="str">
        <f t="shared" si="267"/>
        <v/>
      </c>
      <c r="N497" s="819" t="str">
        <f t="shared" si="268"/>
        <v/>
      </c>
    </row>
    <row r="498" spans="1:14" ht="28">
      <c r="A498" s="98" t="s">
        <v>264</v>
      </c>
      <c r="B498" s="40" t="s">
        <v>787</v>
      </c>
      <c r="C498" s="60">
        <v>1</v>
      </c>
      <c r="D498" s="60">
        <v>1</v>
      </c>
      <c r="E498" s="61" t="s">
        <v>563</v>
      </c>
      <c r="F498" s="62">
        <v>0</v>
      </c>
      <c r="G498" s="412">
        <f t="shared" si="262"/>
        <v>0</v>
      </c>
      <c r="H498" s="346" t="s">
        <v>1646</v>
      </c>
      <c r="I498" s="346" t="s">
        <v>1646</v>
      </c>
      <c r="J498" s="346" t="s">
        <v>1646</v>
      </c>
      <c r="L498" s="819" t="str">
        <f t="shared" si="266"/>
        <v/>
      </c>
      <c r="M498" s="819" t="str">
        <f t="shared" si="267"/>
        <v/>
      </c>
      <c r="N498" s="819" t="str">
        <f t="shared" si="268"/>
        <v/>
      </c>
    </row>
    <row r="499" spans="1:14" s="56" customFormat="1" ht="19" customHeight="1">
      <c r="A499" s="95">
        <v>33</v>
      </c>
      <c r="B499" s="191" t="s">
        <v>876</v>
      </c>
      <c r="C499" s="83"/>
      <c r="D499" s="158"/>
      <c r="E499" s="84"/>
      <c r="F499" s="84"/>
      <c r="G499" s="408">
        <f>SUM(G491:G498)</f>
        <v>0</v>
      </c>
      <c r="H499" s="297"/>
      <c r="I499" s="297"/>
      <c r="J499" s="297"/>
      <c r="L499" s="825">
        <f t="shared" ref="L499" si="269">SUM(L491:L498)</f>
        <v>0</v>
      </c>
      <c r="M499" s="825">
        <f t="shared" ref="M499" si="270">SUM(M491:M498)</f>
        <v>0</v>
      </c>
      <c r="N499" s="825">
        <f t="shared" ref="N499" si="271">SUM(N491:N498)</f>
        <v>0</v>
      </c>
    </row>
    <row r="500" spans="1:14">
      <c r="A500" s="93"/>
      <c r="D500" s="93"/>
      <c r="G500" s="427"/>
    </row>
    <row r="501" spans="1:14">
      <c r="A501" s="94">
        <v>34</v>
      </c>
      <c r="B501" s="190" t="s">
        <v>883</v>
      </c>
      <c r="C501" s="75"/>
      <c r="D501" s="113"/>
      <c r="E501" s="76"/>
      <c r="F501" s="76"/>
      <c r="G501" s="427"/>
    </row>
    <row r="502" spans="1:14" ht="42">
      <c r="A502" s="298" t="s">
        <v>592</v>
      </c>
      <c r="B502" s="299" t="s">
        <v>562</v>
      </c>
      <c r="C502" s="300" t="s">
        <v>668</v>
      </c>
      <c r="D502" s="301" t="s">
        <v>669</v>
      </c>
      <c r="E502" s="301" t="s">
        <v>670</v>
      </c>
      <c r="F502" s="302" t="s">
        <v>671</v>
      </c>
      <c r="G502" s="424" t="s">
        <v>560</v>
      </c>
      <c r="H502" s="417" t="s">
        <v>2837</v>
      </c>
      <c r="I502" s="418" t="s">
        <v>2793</v>
      </c>
      <c r="J502" s="418" t="s">
        <v>1647</v>
      </c>
      <c r="L502" s="822" t="s">
        <v>2837</v>
      </c>
      <c r="M502" s="823" t="s">
        <v>2793</v>
      </c>
      <c r="N502" s="823" t="s">
        <v>1647</v>
      </c>
    </row>
    <row r="503" spans="1:14" ht="28">
      <c r="A503" s="98" t="s">
        <v>265</v>
      </c>
      <c r="B503" s="40" t="s">
        <v>885</v>
      </c>
      <c r="C503" s="60">
        <v>1</v>
      </c>
      <c r="D503" s="60">
        <v>1</v>
      </c>
      <c r="E503" s="61" t="s">
        <v>563</v>
      </c>
      <c r="F503" s="62">
        <v>0</v>
      </c>
      <c r="G503" s="412">
        <f t="shared" ref="G503:G517" si="272">C503*D503*F503</f>
        <v>0</v>
      </c>
      <c r="H503" s="346" t="s">
        <v>1646</v>
      </c>
      <c r="I503" s="346" t="s">
        <v>1646</v>
      </c>
      <c r="J503" s="346" t="s">
        <v>1646</v>
      </c>
      <c r="L503" s="819" t="str">
        <f t="shared" ref="L503" si="273">IF(OR(H503="Oui",H503="Yes"),G503,"")</f>
        <v/>
      </c>
      <c r="M503" s="819" t="str">
        <f t="shared" ref="M503" si="274">IF(OR(I503="Oui",I503="Yes"),G503,"")</f>
        <v/>
      </c>
      <c r="N503" s="819" t="str">
        <f t="shared" ref="N503" si="275">IF(OR(J503="Oui",J503="Yes"),G503,"")</f>
        <v/>
      </c>
    </row>
    <row r="504" spans="1:14" ht="28">
      <c r="A504" s="98" t="s">
        <v>266</v>
      </c>
      <c r="B504" s="40" t="s">
        <v>886</v>
      </c>
      <c r="C504" s="60">
        <v>1</v>
      </c>
      <c r="D504" s="60">
        <v>1</v>
      </c>
      <c r="E504" s="61" t="s">
        <v>563</v>
      </c>
      <c r="F504" s="62">
        <v>0</v>
      </c>
      <c r="G504" s="412">
        <f t="shared" si="272"/>
        <v>0</v>
      </c>
      <c r="H504" s="346" t="s">
        <v>1646</v>
      </c>
      <c r="I504" s="346" t="s">
        <v>1646</v>
      </c>
      <c r="J504" s="346" t="s">
        <v>1646</v>
      </c>
      <c r="L504" s="819" t="str">
        <f t="shared" ref="L504:L517" si="276">IF(OR(H504="Oui",H504="Yes"),G504,"")</f>
        <v/>
      </c>
      <c r="M504" s="819" t="str">
        <f t="shared" ref="M504:M517" si="277">IF(OR(I504="Oui",I504="Yes"),G504,"")</f>
        <v/>
      </c>
      <c r="N504" s="819" t="str">
        <f t="shared" ref="N504:N517" si="278">IF(OR(J504="Oui",J504="Yes"),G504,"")</f>
        <v/>
      </c>
    </row>
    <row r="505" spans="1:14" ht="28">
      <c r="A505" s="98" t="s">
        <v>267</v>
      </c>
      <c r="B505" s="40" t="s">
        <v>888</v>
      </c>
      <c r="C505" s="60">
        <v>1</v>
      </c>
      <c r="D505" s="60">
        <v>1</v>
      </c>
      <c r="E505" s="61" t="s">
        <v>563</v>
      </c>
      <c r="F505" s="62">
        <v>0</v>
      </c>
      <c r="G505" s="412">
        <f t="shared" si="272"/>
        <v>0</v>
      </c>
      <c r="H505" s="346" t="s">
        <v>1646</v>
      </c>
      <c r="I505" s="346" t="s">
        <v>1646</v>
      </c>
      <c r="J505" s="346" t="s">
        <v>1646</v>
      </c>
      <c r="L505" s="819" t="str">
        <f t="shared" si="276"/>
        <v/>
      </c>
      <c r="M505" s="819" t="str">
        <f t="shared" si="277"/>
        <v/>
      </c>
      <c r="N505" s="819" t="str">
        <f t="shared" si="278"/>
        <v/>
      </c>
    </row>
    <row r="506" spans="1:14" ht="28">
      <c r="A506" s="98" t="s">
        <v>268</v>
      </c>
      <c r="B506" s="40" t="s">
        <v>1207</v>
      </c>
      <c r="C506" s="60">
        <v>1</v>
      </c>
      <c r="D506" s="60">
        <v>1</v>
      </c>
      <c r="E506" s="61" t="s">
        <v>563</v>
      </c>
      <c r="F506" s="62">
        <v>0</v>
      </c>
      <c r="G506" s="412">
        <f t="shared" si="272"/>
        <v>0</v>
      </c>
      <c r="H506" s="346" t="s">
        <v>1646</v>
      </c>
      <c r="I506" s="346" t="s">
        <v>1646</v>
      </c>
      <c r="J506" s="346" t="s">
        <v>1646</v>
      </c>
      <c r="L506" s="819" t="str">
        <f t="shared" si="276"/>
        <v/>
      </c>
      <c r="M506" s="819" t="str">
        <f t="shared" si="277"/>
        <v/>
      </c>
      <c r="N506" s="819" t="str">
        <f t="shared" si="278"/>
        <v/>
      </c>
    </row>
    <row r="507" spans="1:14" ht="24" customHeight="1">
      <c r="A507" s="98" t="s">
        <v>269</v>
      </c>
      <c r="B507" s="40" t="s">
        <v>887</v>
      </c>
      <c r="C507" s="60">
        <v>1</v>
      </c>
      <c r="D507" s="60">
        <v>1</v>
      </c>
      <c r="E507" s="61" t="s">
        <v>563</v>
      </c>
      <c r="F507" s="62">
        <v>0</v>
      </c>
      <c r="G507" s="412">
        <f t="shared" si="272"/>
        <v>0</v>
      </c>
      <c r="H507" s="346" t="s">
        <v>1646</v>
      </c>
      <c r="I507" s="346" t="s">
        <v>1646</v>
      </c>
      <c r="J507" s="346" t="s">
        <v>1646</v>
      </c>
      <c r="L507" s="819" t="str">
        <f t="shared" si="276"/>
        <v/>
      </c>
      <c r="M507" s="819" t="str">
        <f t="shared" si="277"/>
        <v/>
      </c>
      <c r="N507" s="819" t="str">
        <f t="shared" si="278"/>
        <v/>
      </c>
    </row>
    <row r="508" spans="1:14" ht="28">
      <c r="A508" s="120" t="s">
        <v>270</v>
      </c>
      <c r="B508" s="40" t="s">
        <v>1436</v>
      </c>
      <c r="C508" s="60">
        <v>1</v>
      </c>
      <c r="D508" s="60">
        <v>1</v>
      </c>
      <c r="E508" s="61" t="s">
        <v>563</v>
      </c>
      <c r="F508" s="62">
        <v>0</v>
      </c>
      <c r="G508" s="412">
        <f t="shared" si="272"/>
        <v>0</v>
      </c>
      <c r="H508" s="346" t="s">
        <v>1646</v>
      </c>
      <c r="I508" s="346" t="s">
        <v>1646</v>
      </c>
      <c r="J508" s="346" t="s">
        <v>1646</v>
      </c>
      <c r="L508" s="819" t="str">
        <f t="shared" si="276"/>
        <v/>
      </c>
      <c r="M508" s="819" t="str">
        <f t="shared" si="277"/>
        <v/>
      </c>
      <c r="N508" s="819" t="str">
        <f t="shared" si="278"/>
        <v/>
      </c>
    </row>
    <row r="509" spans="1:14" ht="28">
      <c r="A509" s="98" t="s">
        <v>271</v>
      </c>
      <c r="B509" s="40" t="s">
        <v>889</v>
      </c>
      <c r="C509" s="60">
        <v>1</v>
      </c>
      <c r="D509" s="60">
        <v>1</v>
      </c>
      <c r="E509" s="61" t="s">
        <v>563</v>
      </c>
      <c r="F509" s="62">
        <v>0</v>
      </c>
      <c r="G509" s="412">
        <f t="shared" si="272"/>
        <v>0</v>
      </c>
      <c r="H509" s="346" t="s">
        <v>1646</v>
      </c>
      <c r="I509" s="346" t="s">
        <v>1646</v>
      </c>
      <c r="J509" s="346" t="s">
        <v>1646</v>
      </c>
      <c r="L509" s="819" t="str">
        <f t="shared" si="276"/>
        <v/>
      </c>
      <c r="M509" s="819" t="str">
        <f t="shared" si="277"/>
        <v/>
      </c>
      <c r="N509" s="819" t="str">
        <f t="shared" si="278"/>
        <v/>
      </c>
    </row>
    <row r="510" spans="1:14" ht="28">
      <c r="A510" s="98" t="s">
        <v>272</v>
      </c>
      <c r="B510" s="40" t="s">
        <v>890</v>
      </c>
      <c r="C510" s="60">
        <v>1</v>
      </c>
      <c r="D510" s="60">
        <v>1</v>
      </c>
      <c r="E510" s="61" t="s">
        <v>563</v>
      </c>
      <c r="F510" s="62">
        <v>0</v>
      </c>
      <c r="G510" s="412">
        <f t="shared" si="272"/>
        <v>0</v>
      </c>
      <c r="H510" s="346" t="s">
        <v>1646</v>
      </c>
      <c r="I510" s="346" t="s">
        <v>1646</v>
      </c>
      <c r="J510" s="346" t="s">
        <v>1646</v>
      </c>
      <c r="L510" s="819" t="str">
        <f t="shared" si="276"/>
        <v/>
      </c>
      <c r="M510" s="819" t="str">
        <f t="shared" si="277"/>
        <v/>
      </c>
      <c r="N510" s="819" t="str">
        <f t="shared" si="278"/>
        <v/>
      </c>
    </row>
    <row r="511" spans="1:14" ht="28">
      <c r="A511" s="98" t="s">
        <v>273</v>
      </c>
      <c r="B511" s="40" t="s">
        <v>891</v>
      </c>
      <c r="C511" s="60">
        <v>1</v>
      </c>
      <c r="D511" s="60">
        <v>1</v>
      </c>
      <c r="E511" s="61" t="s">
        <v>563</v>
      </c>
      <c r="F511" s="62">
        <v>0</v>
      </c>
      <c r="G511" s="412">
        <f t="shared" si="272"/>
        <v>0</v>
      </c>
      <c r="H511" s="346" t="s">
        <v>1646</v>
      </c>
      <c r="I511" s="346" t="s">
        <v>1646</v>
      </c>
      <c r="J511" s="346" t="s">
        <v>1646</v>
      </c>
      <c r="L511" s="819" t="str">
        <f t="shared" si="276"/>
        <v/>
      </c>
      <c r="M511" s="819" t="str">
        <f t="shared" si="277"/>
        <v/>
      </c>
      <c r="N511" s="819" t="str">
        <f t="shared" si="278"/>
        <v/>
      </c>
    </row>
    <row r="512" spans="1:14" ht="28">
      <c r="A512" s="98" t="s">
        <v>274</v>
      </c>
      <c r="B512" s="40" t="s">
        <v>275</v>
      </c>
      <c r="C512" s="60">
        <v>1</v>
      </c>
      <c r="D512" s="60">
        <v>1</v>
      </c>
      <c r="E512" s="61" t="s">
        <v>563</v>
      </c>
      <c r="F512" s="62">
        <v>0</v>
      </c>
      <c r="G512" s="412">
        <f t="shared" si="272"/>
        <v>0</v>
      </c>
      <c r="H512" s="346" t="s">
        <v>1646</v>
      </c>
      <c r="I512" s="346" t="s">
        <v>1646</v>
      </c>
      <c r="J512" s="346" t="s">
        <v>1646</v>
      </c>
      <c r="L512" s="819" t="str">
        <f t="shared" si="276"/>
        <v/>
      </c>
      <c r="M512" s="819" t="str">
        <f t="shared" si="277"/>
        <v/>
      </c>
      <c r="N512" s="819" t="str">
        <f t="shared" si="278"/>
        <v/>
      </c>
    </row>
    <row r="513" spans="1:14" ht="28">
      <c r="A513" s="98" t="s">
        <v>276</v>
      </c>
      <c r="B513" s="40" t="s">
        <v>892</v>
      </c>
      <c r="C513" s="60">
        <v>1</v>
      </c>
      <c r="D513" s="60">
        <v>1</v>
      </c>
      <c r="E513" s="61" t="s">
        <v>563</v>
      </c>
      <c r="F513" s="62">
        <v>0</v>
      </c>
      <c r="G513" s="412">
        <f t="shared" si="272"/>
        <v>0</v>
      </c>
      <c r="H513" s="346" t="s">
        <v>1646</v>
      </c>
      <c r="I513" s="346" t="s">
        <v>1646</v>
      </c>
      <c r="J513" s="346" t="s">
        <v>1646</v>
      </c>
      <c r="L513" s="819" t="str">
        <f t="shared" si="276"/>
        <v/>
      </c>
      <c r="M513" s="819" t="str">
        <f t="shared" si="277"/>
        <v/>
      </c>
      <c r="N513" s="819" t="str">
        <f t="shared" si="278"/>
        <v/>
      </c>
    </row>
    <row r="514" spans="1:14" ht="28">
      <c r="A514" s="98" t="s">
        <v>277</v>
      </c>
      <c r="B514" s="40" t="s">
        <v>893</v>
      </c>
      <c r="C514" s="60">
        <v>1</v>
      </c>
      <c r="D514" s="60">
        <v>1</v>
      </c>
      <c r="E514" s="61" t="s">
        <v>563</v>
      </c>
      <c r="F514" s="62">
        <v>0</v>
      </c>
      <c r="G514" s="412">
        <f t="shared" si="272"/>
        <v>0</v>
      </c>
      <c r="H514" s="346" t="s">
        <v>1646</v>
      </c>
      <c r="I514" s="346" t="s">
        <v>1646</v>
      </c>
      <c r="J514" s="346" t="s">
        <v>1646</v>
      </c>
      <c r="L514" s="819" t="str">
        <f t="shared" si="276"/>
        <v/>
      </c>
      <c r="M514" s="819" t="str">
        <f t="shared" si="277"/>
        <v/>
      </c>
      <c r="N514" s="819" t="str">
        <f t="shared" si="278"/>
        <v/>
      </c>
    </row>
    <row r="515" spans="1:14" ht="28">
      <c r="A515" s="98" t="s">
        <v>278</v>
      </c>
      <c r="B515" s="40" t="s">
        <v>894</v>
      </c>
      <c r="C515" s="60">
        <v>1</v>
      </c>
      <c r="D515" s="60">
        <v>1</v>
      </c>
      <c r="E515" s="61" t="s">
        <v>563</v>
      </c>
      <c r="F515" s="62">
        <v>0</v>
      </c>
      <c r="G515" s="412">
        <f t="shared" si="272"/>
        <v>0</v>
      </c>
      <c r="H515" s="346" t="s">
        <v>1646</v>
      </c>
      <c r="I515" s="346" t="s">
        <v>1646</v>
      </c>
      <c r="J515" s="346" t="s">
        <v>1646</v>
      </c>
      <c r="L515" s="819" t="str">
        <f t="shared" si="276"/>
        <v/>
      </c>
      <c r="M515" s="819" t="str">
        <f t="shared" si="277"/>
        <v/>
      </c>
      <c r="N515" s="819" t="str">
        <f t="shared" si="278"/>
        <v/>
      </c>
    </row>
    <row r="516" spans="1:14" ht="28">
      <c r="A516" s="96" t="s">
        <v>279</v>
      </c>
      <c r="B516" s="40" t="s">
        <v>895</v>
      </c>
      <c r="C516" s="60">
        <v>1</v>
      </c>
      <c r="D516" s="60">
        <v>1</v>
      </c>
      <c r="E516" s="61" t="s">
        <v>563</v>
      </c>
      <c r="F516" s="62">
        <v>0</v>
      </c>
      <c r="G516" s="412">
        <f t="shared" si="272"/>
        <v>0</v>
      </c>
      <c r="H516" s="346" t="s">
        <v>1646</v>
      </c>
      <c r="I516" s="346" t="s">
        <v>1646</v>
      </c>
      <c r="J516" s="346" t="s">
        <v>1646</v>
      </c>
      <c r="L516" s="819" t="str">
        <f t="shared" si="276"/>
        <v/>
      </c>
      <c r="M516" s="819" t="str">
        <f t="shared" si="277"/>
        <v/>
      </c>
      <c r="N516" s="819" t="str">
        <f t="shared" si="278"/>
        <v/>
      </c>
    </row>
    <row r="517" spans="1:14" ht="28">
      <c r="A517" s="97" t="s">
        <v>280</v>
      </c>
      <c r="B517" s="64" t="s">
        <v>787</v>
      </c>
      <c r="C517" s="60">
        <v>1</v>
      </c>
      <c r="D517" s="60">
        <v>1</v>
      </c>
      <c r="E517" s="61" t="s">
        <v>563</v>
      </c>
      <c r="F517" s="62">
        <v>0</v>
      </c>
      <c r="G517" s="412">
        <f t="shared" si="272"/>
        <v>0</v>
      </c>
      <c r="H517" s="346" t="s">
        <v>1646</v>
      </c>
      <c r="I517" s="346" t="s">
        <v>1646</v>
      </c>
      <c r="J517" s="346" t="s">
        <v>1646</v>
      </c>
      <c r="L517" s="819" t="str">
        <f t="shared" si="276"/>
        <v/>
      </c>
      <c r="M517" s="819" t="str">
        <f t="shared" si="277"/>
        <v/>
      </c>
      <c r="N517" s="819" t="str">
        <f t="shared" si="278"/>
        <v/>
      </c>
    </row>
    <row r="518" spans="1:14" s="56" customFormat="1" ht="19" customHeight="1">
      <c r="A518" s="95">
        <v>34</v>
      </c>
      <c r="B518" s="191" t="s">
        <v>884</v>
      </c>
      <c r="C518" s="83"/>
      <c r="D518" s="158"/>
      <c r="E518" s="84"/>
      <c r="F518" s="84"/>
      <c r="G518" s="408">
        <f>SUM(G503:G517)</f>
        <v>0</v>
      </c>
      <c r="H518" s="297"/>
      <c r="I518" s="297"/>
      <c r="J518" s="297"/>
      <c r="L518" s="825">
        <f t="shared" ref="L518" si="279">SUM(L503:L517)</f>
        <v>0</v>
      </c>
      <c r="M518" s="825">
        <f t="shared" ref="M518" si="280">SUM(M503:M517)</f>
        <v>0</v>
      </c>
      <c r="N518" s="825">
        <f t="shared" ref="N518" si="281">SUM(N503:N517)</f>
        <v>0</v>
      </c>
    </row>
    <row r="519" spans="1:14">
      <c r="A519" s="73"/>
      <c r="D519" s="93"/>
      <c r="G519" s="425"/>
    </row>
    <row r="520" spans="1:14">
      <c r="A520" s="94">
        <v>35</v>
      </c>
      <c r="B520" s="190" t="s">
        <v>896</v>
      </c>
      <c r="C520" s="75"/>
      <c r="D520" s="113"/>
      <c r="E520" s="76"/>
      <c r="F520" s="76"/>
      <c r="G520" s="427"/>
    </row>
    <row r="521" spans="1:14" ht="42">
      <c r="A521" s="298" t="s">
        <v>592</v>
      </c>
      <c r="B521" s="299" t="s">
        <v>562</v>
      </c>
      <c r="C521" s="300" t="s">
        <v>668</v>
      </c>
      <c r="D521" s="301" t="s">
        <v>669</v>
      </c>
      <c r="E521" s="301" t="s">
        <v>670</v>
      </c>
      <c r="F521" s="302" t="s">
        <v>671</v>
      </c>
      <c r="G521" s="424" t="s">
        <v>560</v>
      </c>
      <c r="H521" s="417" t="s">
        <v>2837</v>
      </c>
      <c r="I521" s="418" t="s">
        <v>2793</v>
      </c>
      <c r="J521" s="418" t="s">
        <v>1647</v>
      </c>
      <c r="L521" s="822" t="s">
        <v>2837</v>
      </c>
      <c r="M521" s="823" t="s">
        <v>2793</v>
      </c>
      <c r="N521" s="823" t="s">
        <v>1647</v>
      </c>
    </row>
    <row r="522" spans="1:14" ht="28">
      <c r="A522" s="98" t="s">
        <v>281</v>
      </c>
      <c r="B522" s="40" t="s">
        <v>898</v>
      </c>
      <c r="C522" s="60">
        <v>1</v>
      </c>
      <c r="D522" s="60">
        <v>1</v>
      </c>
      <c r="E522" s="61" t="s">
        <v>563</v>
      </c>
      <c r="F522" s="62">
        <v>0</v>
      </c>
      <c r="G522" s="412">
        <f t="shared" ref="G522:G527" si="282">C522*D522*F522</f>
        <v>0</v>
      </c>
      <c r="H522" s="346" t="s">
        <v>1646</v>
      </c>
      <c r="I522" s="346" t="s">
        <v>1646</v>
      </c>
      <c r="J522" s="346" t="s">
        <v>1646</v>
      </c>
      <c r="L522" s="819" t="str">
        <f t="shared" ref="L522" si="283">IF(OR(H522="Oui",H522="Yes"),G522,"")</f>
        <v/>
      </c>
      <c r="M522" s="819" t="str">
        <f t="shared" ref="M522" si="284">IF(OR(I522="Oui",I522="Yes"),G522,"")</f>
        <v/>
      </c>
      <c r="N522" s="819" t="str">
        <f t="shared" ref="N522" si="285">IF(OR(J522="Oui",J522="Yes"),G522,"")</f>
        <v/>
      </c>
    </row>
    <row r="523" spans="1:14" ht="28">
      <c r="A523" s="99" t="s">
        <v>282</v>
      </c>
      <c r="B523" s="199" t="s">
        <v>1149</v>
      </c>
      <c r="C523" s="60">
        <v>1</v>
      </c>
      <c r="D523" s="60">
        <v>1</v>
      </c>
      <c r="E523" s="61" t="s">
        <v>563</v>
      </c>
      <c r="F523" s="62">
        <v>0</v>
      </c>
      <c r="G523" s="412">
        <f t="shared" si="282"/>
        <v>0</v>
      </c>
      <c r="H523" s="346" t="s">
        <v>1646</v>
      </c>
      <c r="I523" s="346" t="s">
        <v>1646</v>
      </c>
      <c r="J523" s="346" t="s">
        <v>1646</v>
      </c>
      <c r="L523" s="819" t="str">
        <f t="shared" ref="L523:L527" si="286">IF(OR(H523="Oui",H523="Yes"),G523,"")</f>
        <v/>
      </c>
      <c r="M523" s="819" t="str">
        <f t="shared" ref="M523:M527" si="287">IF(OR(I523="Oui",I523="Yes"),G523,"")</f>
        <v/>
      </c>
      <c r="N523" s="819" t="str">
        <f t="shared" ref="N523:N527" si="288">IF(OR(J523="Oui",J523="Yes"),G523,"")</f>
        <v/>
      </c>
    </row>
    <row r="524" spans="1:14" ht="28">
      <c r="A524" s="99" t="s">
        <v>283</v>
      </c>
      <c r="B524" s="199" t="s">
        <v>1152</v>
      </c>
      <c r="C524" s="60">
        <v>1</v>
      </c>
      <c r="D524" s="60">
        <v>1</v>
      </c>
      <c r="E524" s="61" t="s">
        <v>563</v>
      </c>
      <c r="F524" s="62">
        <v>0</v>
      </c>
      <c r="G524" s="412">
        <f t="shared" si="282"/>
        <v>0</v>
      </c>
      <c r="H524" s="346" t="s">
        <v>1646</v>
      </c>
      <c r="I524" s="346" t="s">
        <v>1646</v>
      </c>
      <c r="J524" s="346" t="s">
        <v>1646</v>
      </c>
      <c r="L524" s="819" t="str">
        <f t="shared" si="286"/>
        <v/>
      </c>
      <c r="M524" s="819" t="str">
        <f t="shared" si="287"/>
        <v/>
      </c>
      <c r="N524" s="819" t="str">
        <f t="shared" si="288"/>
        <v/>
      </c>
    </row>
    <row r="525" spans="1:14" ht="28">
      <c r="A525" s="99" t="s">
        <v>284</v>
      </c>
      <c r="B525" s="199" t="s">
        <v>1150</v>
      </c>
      <c r="C525" s="60">
        <v>1</v>
      </c>
      <c r="D525" s="60">
        <v>1</v>
      </c>
      <c r="E525" s="61" t="s">
        <v>563</v>
      </c>
      <c r="F525" s="62">
        <v>0</v>
      </c>
      <c r="G525" s="412">
        <f t="shared" si="282"/>
        <v>0</v>
      </c>
      <c r="H525" s="346" t="s">
        <v>1646</v>
      </c>
      <c r="I525" s="346" t="s">
        <v>1646</v>
      </c>
      <c r="J525" s="346" t="s">
        <v>1646</v>
      </c>
      <c r="L525" s="819" t="str">
        <f t="shared" si="286"/>
        <v/>
      </c>
      <c r="M525" s="819" t="str">
        <f t="shared" si="287"/>
        <v/>
      </c>
      <c r="N525" s="819" t="str">
        <f t="shared" si="288"/>
        <v/>
      </c>
    </row>
    <row r="526" spans="1:14" ht="28">
      <c r="A526" s="99" t="s">
        <v>285</v>
      </c>
      <c r="B526" s="199" t="s">
        <v>1151</v>
      </c>
      <c r="C526" s="60">
        <v>1</v>
      </c>
      <c r="D526" s="60">
        <v>1</v>
      </c>
      <c r="E526" s="61" t="s">
        <v>563</v>
      </c>
      <c r="F526" s="62">
        <v>0</v>
      </c>
      <c r="G526" s="412">
        <f t="shared" si="282"/>
        <v>0</v>
      </c>
      <c r="H526" s="346" t="s">
        <v>1646</v>
      </c>
      <c r="I526" s="346" t="s">
        <v>1646</v>
      </c>
      <c r="J526" s="346" t="s">
        <v>1646</v>
      </c>
      <c r="L526" s="819" t="str">
        <f t="shared" si="286"/>
        <v/>
      </c>
      <c r="M526" s="819" t="str">
        <f t="shared" si="287"/>
        <v/>
      </c>
      <c r="N526" s="819" t="str">
        <f t="shared" si="288"/>
        <v/>
      </c>
    </row>
    <row r="527" spans="1:14" ht="28">
      <c r="A527" s="98" t="s">
        <v>286</v>
      </c>
      <c r="B527" s="40" t="s">
        <v>787</v>
      </c>
      <c r="C527" s="60">
        <v>1</v>
      </c>
      <c r="D527" s="60">
        <v>1</v>
      </c>
      <c r="E527" s="61" t="s">
        <v>563</v>
      </c>
      <c r="F527" s="62">
        <v>0</v>
      </c>
      <c r="G527" s="412">
        <f t="shared" si="282"/>
        <v>0</v>
      </c>
      <c r="H527" s="346" t="s">
        <v>1646</v>
      </c>
      <c r="I527" s="346" t="s">
        <v>1646</v>
      </c>
      <c r="J527" s="346" t="s">
        <v>1646</v>
      </c>
      <c r="L527" s="819" t="str">
        <f t="shared" si="286"/>
        <v/>
      </c>
      <c r="M527" s="819" t="str">
        <f t="shared" si="287"/>
        <v/>
      </c>
      <c r="N527" s="819" t="str">
        <f t="shared" si="288"/>
        <v/>
      </c>
    </row>
    <row r="528" spans="1:14" s="56" customFormat="1" ht="19" customHeight="1">
      <c r="A528" s="95">
        <v>35</v>
      </c>
      <c r="B528" s="191" t="s">
        <v>897</v>
      </c>
      <c r="C528" s="83"/>
      <c r="D528" s="158"/>
      <c r="E528" s="84"/>
      <c r="F528" s="84"/>
      <c r="G528" s="408">
        <f>SUM(G522:G527)</f>
        <v>0</v>
      </c>
      <c r="H528" s="297"/>
      <c r="I528" s="297"/>
      <c r="J528" s="297"/>
      <c r="L528" s="825">
        <f>SUM(L522:L527)</f>
        <v>0</v>
      </c>
      <c r="M528" s="825">
        <f>SUM(M522:M527)</f>
        <v>0</v>
      </c>
      <c r="N528" s="825">
        <f>SUM(N522:N527)</f>
        <v>0</v>
      </c>
    </row>
    <row r="529" spans="1:14">
      <c r="A529" s="93"/>
      <c r="D529" s="93"/>
      <c r="G529" s="427"/>
    </row>
    <row r="530" spans="1:14">
      <c r="A530" s="94">
        <v>36</v>
      </c>
      <c r="B530" s="190" t="s">
        <v>899</v>
      </c>
      <c r="C530" s="75"/>
      <c r="D530" s="113"/>
      <c r="E530" s="76"/>
      <c r="F530" s="76"/>
      <c r="G530" s="427"/>
    </row>
    <row r="531" spans="1:14" ht="42">
      <c r="A531" s="298" t="s">
        <v>592</v>
      </c>
      <c r="B531" s="299" t="s">
        <v>562</v>
      </c>
      <c r="C531" s="300" t="s">
        <v>668</v>
      </c>
      <c r="D531" s="301" t="s">
        <v>669</v>
      </c>
      <c r="E531" s="301" t="s">
        <v>670</v>
      </c>
      <c r="F531" s="302" t="s">
        <v>671</v>
      </c>
      <c r="G531" s="424" t="s">
        <v>560</v>
      </c>
      <c r="H531" s="417" t="s">
        <v>2837</v>
      </c>
      <c r="I531" s="418" t="s">
        <v>2793</v>
      </c>
      <c r="J531" s="418" t="s">
        <v>1647</v>
      </c>
      <c r="L531" s="822" t="s">
        <v>2837</v>
      </c>
      <c r="M531" s="823" t="s">
        <v>2793</v>
      </c>
      <c r="N531" s="823" t="s">
        <v>1647</v>
      </c>
    </row>
    <row r="532" spans="1:14" ht="28">
      <c r="A532" s="99" t="s">
        <v>287</v>
      </c>
      <c r="B532" s="199" t="s">
        <v>1153</v>
      </c>
      <c r="C532" s="60">
        <v>1</v>
      </c>
      <c r="D532" s="60">
        <v>1</v>
      </c>
      <c r="E532" s="61" t="s">
        <v>563</v>
      </c>
      <c r="F532" s="62">
        <v>0</v>
      </c>
      <c r="G532" s="412">
        <f t="shared" ref="G532:G537" si="289">C532*D532*F532</f>
        <v>0</v>
      </c>
      <c r="H532" s="346" t="s">
        <v>1646</v>
      </c>
      <c r="I532" s="346" t="s">
        <v>1646</v>
      </c>
      <c r="J532" s="346" t="s">
        <v>1646</v>
      </c>
      <c r="L532" s="819" t="str">
        <f t="shared" ref="L532" si="290">IF(OR(H532="Oui",H532="Yes"),G532,"")</f>
        <v/>
      </c>
      <c r="M532" s="819" t="str">
        <f t="shared" ref="M532" si="291">IF(OR(I532="Oui",I532="Yes"),G532,"")</f>
        <v/>
      </c>
      <c r="N532" s="819" t="str">
        <f t="shared" ref="N532" si="292">IF(OR(J532="Oui",J532="Yes"),G532,"")</f>
        <v/>
      </c>
    </row>
    <row r="533" spans="1:14" ht="28">
      <c r="A533" s="99" t="s">
        <v>288</v>
      </c>
      <c r="B533" s="199" t="s">
        <v>1154</v>
      </c>
      <c r="C533" s="60">
        <v>1</v>
      </c>
      <c r="D533" s="60">
        <v>1</v>
      </c>
      <c r="E533" s="61" t="s">
        <v>563</v>
      </c>
      <c r="F533" s="62">
        <v>0</v>
      </c>
      <c r="G533" s="412">
        <f t="shared" si="289"/>
        <v>0</v>
      </c>
      <c r="H533" s="346" t="s">
        <v>1646</v>
      </c>
      <c r="I533" s="346" t="s">
        <v>1646</v>
      </c>
      <c r="J533" s="346" t="s">
        <v>1646</v>
      </c>
      <c r="L533" s="819" t="str">
        <f t="shared" ref="L533:L537" si="293">IF(OR(H533="Oui",H533="Yes"),G533,"")</f>
        <v/>
      </c>
      <c r="M533" s="819" t="str">
        <f t="shared" ref="M533:M537" si="294">IF(OR(I533="Oui",I533="Yes"),G533,"")</f>
        <v/>
      </c>
      <c r="N533" s="819" t="str">
        <f t="shared" ref="N533:N537" si="295">IF(OR(J533="Oui",J533="Yes"),G533,"")</f>
        <v/>
      </c>
    </row>
    <row r="534" spans="1:14" ht="28">
      <c r="A534" s="97" t="s">
        <v>289</v>
      </c>
      <c r="B534" s="199" t="s">
        <v>1155</v>
      </c>
      <c r="C534" s="60">
        <v>1</v>
      </c>
      <c r="D534" s="60">
        <v>1</v>
      </c>
      <c r="E534" s="61" t="s">
        <v>563</v>
      </c>
      <c r="F534" s="62">
        <v>0</v>
      </c>
      <c r="G534" s="412">
        <f t="shared" si="289"/>
        <v>0</v>
      </c>
      <c r="H534" s="346" t="s">
        <v>1646</v>
      </c>
      <c r="I534" s="346" t="s">
        <v>1646</v>
      </c>
      <c r="J534" s="346" t="s">
        <v>1646</v>
      </c>
      <c r="L534" s="819" t="str">
        <f t="shared" si="293"/>
        <v/>
      </c>
      <c r="M534" s="819" t="str">
        <f t="shared" si="294"/>
        <v/>
      </c>
      <c r="N534" s="819" t="str">
        <f t="shared" si="295"/>
        <v/>
      </c>
    </row>
    <row r="535" spans="1:14" ht="28">
      <c r="A535" s="99" t="s">
        <v>290</v>
      </c>
      <c r="B535" s="199" t="s">
        <v>1156</v>
      </c>
      <c r="C535" s="60">
        <v>1</v>
      </c>
      <c r="D535" s="60">
        <v>1</v>
      </c>
      <c r="E535" s="61" t="s">
        <v>563</v>
      </c>
      <c r="F535" s="62">
        <v>0</v>
      </c>
      <c r="G535" s="412">
        <f t="shared" si="289"/>
        <v>0</v>
      </c>
      <c r="H535" s="346" t="s">
        <v>1646</v>
      </c>
      <c r="I535" s="346" t="s">
        <v>1646</v>
      </c>
      <c r="J535" s="346" t="s">
        <v>1646</v>
      </c>
      <c r="L535" s="819" t="str">
        <f t="shared" si="293"/>
        <v/>
      </c>
      <c r="M535" s="819" t="str">
        <f t="shared" si="294"/>
        <v/>
      </c>
      <c r="N535" s="819" t="str">
        <f t="shared" si="295"/>
        <v/>
      </c>
    </row>
    <row r="536" spans="1:14" ht="28">
      <c r="A536" s="97" t="s">
        <v>291</v>
      </c>
      <c r="B536" s="199" t="s">
        <v>1157</v>
      </c>
      <c r="C536" s="60">
        <v>1</v>
      </c>
      <c r="D536" s="60">
        <v>1</v>
      </c>
      <c r="E536" s="61" t="s">
        <v>563</v>
      </c>
      <c r="F536" s="62">
        <v>0</v>
      </c>
      <c r="G536" s="412">
        <f t="shared" si="289"/>
        <v>0</v>
      </c>
      <c r="H536" s="346" t="s">
        <v>1646</v>
      </c>
      <c r="I536" s="346" t="s">
        <v>1646</v>
      </c>
      <c r="J536" s="346" t="s">
        <v>1646</v>
      </c>
      <c r="L536" s="819" t="str">
        <f t="shared" si="293"/>
        <v/>
      </c>
      <c r="M536" s="819" t="str">
        <f t="shared" si="294"/>
        <v/>
      </c>
      <c r="N536" s="819" t="str">
        <f t="shared" si="295"/>
        <v/>
      </c>
    </row>
    <row r="537" spans="1:14" ht="28">
      <c r="A537" s="96" t="s">
        <v>292</v>
      </c>
      <c r="B537" s="40" t="s">
        <v>787</v>
      </c>
      <c r="C537" s="60">
        <v>1</v>
      </c>
      <c r="D537" s="60">
        <v>1</v>
      </c>
      <c r="E537" s="61" t="s">
        <v>563</v>
      </c>
      <c r="F537" s="62">
        <v>0</v>
      </c>
      <c r="G537" s="412">
        <f t="shared" si="289"/>
        <v>0</v>
      </c>
      <c r="H537" s="346" t="s">
        <v>1646</v>
      </c>
      <c r="I537" s="346" t="s">
        <v>1646</v>
      </c>
      <c r="J537" s="346" t="s">
        <v>1646</v>
      </c>
      <c r="L537" s="819" t="str">
        <f t="shared" si="293"/>
        <v/>
      </c>
      <c r="M537" s="819" t="str">
        <f t="shared" si="294"/>
        <v/>
      </c>
      <c r="N537" s="819" t="str">
        <f t="shared" si="295"/>
        <v/>
      </c>
    </row>
    <row r="538" spans="1:14" s="56" customFormat="1" ht="19" customHeight="1">
      <c r="A538" s="95">
        <v>36</v>
      </c>
      <c r="B538" s="191" t="s">
        <v>900</v>
      </c>
      <c r="C538" s="83"/>
      <c r="D538" s="158"/>
      <c r="E538" s="84"/>
      <c r="F538" s="84"/>
      <c r="G538" s="408">
        <f>SUM(G532:G537)</f>
        <v>0</v>
      </c>
      <c r="H538" s="297"/>
      <c r="I538" s="297"/>
      <c r="J538" s="297"/>
      <c r="L538" s="825">
        <f t="shared" ref="L538" si="296">SUM(L532:L537)</f>
        <v>0</v>
      </c>
      <c r="M538" s="825">
        <f t="shared" ref="M538" si="297">SUM(M532:M537)</f>
        <v>0</v>
      </c>
      <c r="N538" s="825">
        <f t="shared" ref="N538" si="298">SUM(N532:N537)</f>
        <v>0</v>
      </c>
    </row>
    <row r="539" spans="1:14">
      <c r="A539" s="93"/>
      <c r="D539" s="93"/>
      <c r="G539" s="427"/>
    </row>
    <row r="540" spans="1:14">
      <c r="A540" s="94">
        <v>37</v>
      </c>
      <c r="B540" s="190" t="s">
        <v>901</v>
      </c>
      <c r="C540" s="75"/>
      <c r="D540" s="113"/>
      <c r="E540" s="76"/>
      <c r="F540" s="76"/>
      <c r="G540" s="427"/>
    </row>
    <row r="541" spans="1:14" ht="42">
      <c r="A541" s="298" t="s">
        <v>592</v>
      </c>
      <c r="B541" s="299" t="s">
        <v>562</v>
      </c>
      <c r="C541" s="300" t="s">
        <v>668</v>
      </c>
      <c r="D541" s="301" t="s">
        <v>669</v>
      </c>
      <c r="E541" s="301" t="s">
        <v>670</v>
      </c>
      <c r="F541" s="302" t="s">
        <v>671</v>
      </c>
      <c r="G541" s="424" t="s">
        <v>560</v>
      </c>
      <c r="H541" s="417" t="s">
        <v>2837</v>
      </c>
      <c r="I541" s="418" t="s">
        <v>2793</v>
      </c>
      <c r="J541" s="418" t="s">
        <v>1647</v>
      </c>
      <c r="L541" s="822" t="s">
        <v>2837</v>
      </c>
      <c r="M541" s="823" t="s">
        <v>2793</v>
      </c>
      <c r="N541" s="823" t="s">
        <v>1647</v>
      </c>
    </row>
    <row r="542" spans="1:14" ht="28">
      <c r="A542" s="98" t="s">
        <v>293</v>
      </c>
      <c r="B542" s="200" t="s">
        <v>907</v>
      </c>
      <c r="C542" s="60">
        <v>1</v>
      </c>
      <c r="D542" s="60">
        <v>1</v>
      </c>
      <c r="E542" s="61" t="s">
        <v>563</v>
      </c>
      <c r="F542" s="62">
        <v>0</v>
      </c>
      <c r="G542" s="412">
        <f>C542*D542*F542</f>
        <v>0</v>
      </c>
      <c r="H542" s="346" t="s">
        <v>1646</v>
      </c>
      <c r="I542" s="346" t="s">
        <v>1646</v>
      </c>
      <c r="J542" s="346" t="s">
        <v>1646</v>
      </c>
      <c r="L542" s="819" t="str">
        <f t="shared" ref="L542" si="299">IF(OR(H542="Oui",H542="Yes"),G542,"")</f>
        <v/>
      </c>
      <c r="M542" s="819" t="str">
        <f t="shared" ref="M542" si="300">IF(OR(I542="Oui",I542="Yes"),G542,"")</f>
        <v/>
      </c>
      <c r="N542" s="819" t="str">
        <f t="shared" ref="N542" si="301">IF(OR(J542="Oui",J542="Yes"),G542,"")</f>
        <v/>
      </c>
    </row>
    <row r="543" spans="1:14" ht="28">
      <c r="A543" s="99" t="s">
        <v>294</v>
      </c>
      <c r="B543" s="199" t="s">
        <v>908</v>
      </c>
      <c r="C543" s="60">
        <v>1</v>
      </c>
      <c r="D543" s="60">
        <v>1</v>
      </c>
      <c r="E543" s="61" t="s">
        <v>563</v>
      </c>
      <c r="F543" s="62">
        <v>0</v>
      </c>
      <c r="G543" s="412">
        <f>C543*D543*F543</f>
        <v>0</v>
      </c>
      <c r="H543" s="346" t="s">
        <v>1646</v>
      </c>
      <c r="I543" s="346" t="s">
        <v>1646</v>
      </c>
      <c r="J543" s="346" t="s">
        <v>1646</v>
      </c>
      <c r="L543" s="819" t="str">
        <f t="shared" ref="L543:L546" si="302">IF(OR(H543="Oui",H543="Yes"),G543,"")</f>
        <v/>
      </c>
      <c r="M543" s="819" t="str">
        <f t="shared" ref="M543:M546" si="303">IF(OR(I543="Oui",I543="Yes"),G543,"")</f>
        <v/>
      </c>
      <c r="N543" s="819" t="str">
        <f t="shared" ref="N543:N546" si="304">IF(OR(J543="Oui",J543="Yes"),G543,"")</f>
        <v/>
      </c>
    </row>
    <row r="544" spans="1:14" ht="28">
      <c r="A544" s="99" t="s">
        <v>295</v>
      </c>
      <c r="B544" s="199" t="s">
        <v>1158</v>
      </c>
      <c r="C544" s="60">
        <v>1</v>
      </c>
      <c r="D544" s="60">
        <v>1</v>
      </c>
      <c r="E544" s="61" t="s">
        <v>563</v>
      </c>
      <c r="F544" s="62">
        <v>0</v>
      </c>
      <c r="G544" s="412">
        <f>C544*D544*F544</f>
        <v>0</v>
      </c>
      <c r="H544" s="346" t="s">
        <v>1646</v>
      </c>
      <c r="I544" s="346" t="s">
        <v>1646</v>
      </c>
      <c r="J544" s="346" t="s">
        <v>1646</v>
      </c>
      <c r="L544" s="819" t="str">
        <f t="shared" si="302"/>
        <v/>
      </c>
      <c r="M544" s="819" t="str">
        <f t="shared" si="303"/>
        <v/>
      </c>
      <c r="N544" s="819" t="str">
        <f t="shared" si="304"/>
        <v/>
      </c>
    </row>
    <row r="545" spans="1:14" ht="28">
      <c r="A545" s="99" t="s">
        <v>296</v>
      </c>
      <c r="B545" s="199" t="s">
        <v>1159</v>
      </c>
      <c r="C545" s="60">
        <v>1</v>
      </c>
      <c r="D545" s="60">
        <v>1</v>
      </c>
      <c r="E545" s="61" t="s">
        <v>563</v>
      </c>
      <c r="F545" s="62">
        <v>0</v>
      </c>
      <c r="G545" s="412">
        <f>C545*D545*F545</f>
        <v>0</v>
      </c>
      <c r="H545" s="346" t="s">
        <v>1646</v>
      </c>
      <c r="I545" s="346" t="s">
        <v>1646</v>
      </c>
      <c r="J545" s="346" t="s">
        <v>1646</v>
      </c>
      <c r="L545" s="819" t="str">
        <f t="shared" si="302"/>
        <v/>
      </c>
      <c r="M545" s="819" t="str">
        <f t="shared" si="303"/>
        <v/>
      </c>
      <c r="N545" s="819" t="str">
        <f t="shared" si="304"/>
        <v/>
      </c>
    </row>
    <row r="546" spans="1:14" ht="28">
      <c r="A546" s="98" t="s">
        <v>297</v>
      </c>
      <c r="B546" s="40" t="s">
        <v>787</v>
      </c>
      <c r="C546" s="60">
        <v>1</v>
      </c>
      <c r="D546" s="60">
        <v>1</v>
      </c>
      <c r="E546" s="61" t="s">
        <v>563</v>
      </c>
      <c r="F546" s="62">
        <v>0</v>
      </c>
      <c r="G546" s="412">
        <f>C546*D546*F546</f>
        <v>0</v>
      </c>
      <c r="H546" s="346" t="s">
        <v>1646</v>
      </c>
      <c r="I546" s="346" t="s">
        <v>1646</v>
      </c>
      <c r="J546" s="346" t="s">
        <v>1646</v>
      </c>
      <c r="L546" s="819" t="str">
        <f t="shared" si="302"/>
        <v/>
      </c>
      <c r="M546" s="819" t="str">
        <f t="shared" si="303"/>
        <v/>
      </c>
      <c r="N546" s="819" t="str">
        <f t="shared" si="304"/>
        <v/>
      </c>
    </row>
    <row r="547" spans="1:14" s="56" customFormat="1" ht="19" customHeight="1">
      <c r="A547" s="95">
        <v>37</v>
      </c>
      <c r="B547" s="191" t="s">
        <v>902</v>
      </c>
      <c r="C547" s="83"/>
      <c r="D547" s="158"/>
      <c r="E547" s="84"/>
      <c r="F547" s="84"/>
      <c r="G547" s="408">
        <f>SUM(G542:G546)</f>
        <v>0</v>
      </c>
      <c r="H547" s="297"/>
      <c r="I547" s="297"/>
      <c r="J547" s="297"/>
      <c r="L547" s="825">
        <f>SUM(L542:L546)</f>
        <v>0</v>
      </c>
      <c r="M547" s="825">
        <f>SUM(M542:M546)</f>
        <v>0</v>
      </c>
      <c r="N547" s="825">
        <f>SUM(N542:N546)</f>
        <v>0</v>
      </c>
    </row>
    <row r="548" spans="1:14">
      <c r="A548" s="73"/>
      <c r="D548" s="93"/>
      <c r="G548" s="425"/>
    </row>
    <row r="549" spans="1:14">
      <c r="A549" s="94">
        <v>38</v>
      </c>
      <c r="B549" s="190" t="s">
        <v>903</v>
      </c>
      <c r="C549" s="75"/>
      <c r="D549" s="113"/>
      <c r="E549" s="108"/>
      <c r="F549" s="108"/>
      <c r="G549" s="430"/>
    </row>
    <row r="550" spans="1:14" ht="42">
      <c r="A550" s="298" t="s">
        <v>592</v>
      </c>
      <c r="B550" s="299" t="s">
        <v>562</v>
      </c>
      <c r="C550" s="300" t="s">
        <v>668</v>
      </c>
      <c r="D550" s="301" t="s">
        <v>669</v>
      </c>
      <c r="E550" s="301" t="s">
        <v>670</v>
      </c>
      <c r="F550" s="302" t="s">
        <v>671</v>
      </c>
      <c r="G550" s="424" t="s">
        <v>560</v>
      </c>
      <c r="H550" s="417" t="s">
        <v>2837</v>
      </c>
      <c r="I550" s="418" t="s">
        <v>2793</v>
      </c>
      <c r="J550" s="418" t="s">
        <v>1647</v>
      </c>
      <c r="L550" s="822" t="s">
        <v>2837</v>
      </c>
      <c r="M550" s="823" t="s">
        <v>2793</v>
      </c>
      <c r="N550" s="823" t="s">
        <v>1647</v>
      </c>
    </row>
    <row r="551" spans="1:14" ht="28">
      <c r="A551" s="99" t="s">
        <v>298</v>
      </c>
      <c r="B551" s="199" t="s">
        <v>907</v>
      </c>
      <c r="C551" s="60">
        <v>1</v>
      </c>
      <c r="D551" s="60">
        <v>1</v>
      </c>
      <c r="E551" s="61" t="s">
        <v>563</v>
      </c>
      <c r="F551" s="62">
        <v>0</v>
      </c>
      <c r="G551" s="412">
        <f t="shared" ref="G551:G560" si="305">C551*D551*F551</f>
        <v>0</v>
      </c>
      <c r="H551" s="346" t="s">
        <v>1646</v>
      </c>
      <c r="I551" s="346" t="s">
        <v>1646</v>
      </c>
      <c r="J551" s="346" t="s">
        <v>1646</v>
      </c>
      <c r="L551" s="819" t="str">
        <f t="shared" ref="L551" si="306">IF(OR(H551="Oui",H551="Yes"),G551,"")</f>
        <v/>
      </c>
      <c r="M551" s="819" t="str">
        <f t="shared" ref="M551" si="307">IF(OR(I551="Oui",I551="Yes"),G551,"")</f>
        <v/>
      </c>
      <c r="N551" s="819" t="str">
        <f t="shared" ref="N551" si="308">IF(OR(J551="Oui",J551="Yes"),G551,"")</f>
        <v/>
      </c>
    </row>
    <row r="552" spans="1:14" ht="28">
      <c r="A552" s="99" t="s">
        <v>299</v>
      </c>
      <c r="B552" s="199" t="s">
        <v>908</v>
      </c>
      <c r="C552" s="60">
        <v>1</v>
      </c>
      <c r="D552" s="60">
        <v>1</v>
      </c>
      <c r="E552" s="61" t="s">
        <v>563</v>
      </c>
      <c r="F552" s="62">
        <v>0</v>
      </c>
      <c r="G552" s="412">
        <f t="shared" si="305"/>
        <v>0</v>
      </c>
      <c r="H552" s="346" t="s">
        <v>1646</v>
      </c>
      <c r="I552" s="346" t="s">
        <v>1646</v>
      </c>
      <c r="J552" s="346" t="s">
        <v>1646</v>
      </c>
      <c r="L552" s="819" t="str">
        <f t="shared" ref="L552:L560" si="309">IF(OR(H552="Oui",H552="Yes"),G552,"")</f>
        <v/>
      </c>
      <c r="M552" s="819" t="str">
        <f t="shared" ref="M552:M560" si="310">IF(OR(I552="Oui",I552="Yes"),G552,"")</f>
        <v/>
      </c>
      <c r="N552" s="819" t="str">
        <f t="shared" ref="N552:N560" si="311">IF(OR(J552="Oui",J552="Yes"),G552,"")</f>
        <v/>
      </c>
    </row>
    <row r="553" spans="1:14" ht="28">
      <c r="A553" s="99" t="s">
        <v>1437</v>
      </c>
      <c r="B553" s="134" t="s">
        <v>1158</v>
      </c>
      <c r="C553" s="60">
        <v>1</v>
      </c>
      <c r="D553" s="60">
        <v>1</v>
      </c>
      <c r="E553" s="61" t="s">
        <v>563</v>
      </c>
      <c r="F553" s="62">
        <v>0</v>
      </c>
      <c r="G553" s="412">
        <f t="shared" si="305"/>
        <v>0</v>
      </c>
      <c r="H553" s="346" t="s">
        <v>1646</v>
      </c>
      <c r="I553" s="346" t="s">
        <v>1646</v>
      </c>
      <c r="J553" s="346" t="s">
        <v>1646</v>
      </c>
      <c r="L553" s="819" t="str">
        <f t="shared" si="309"/>
        <v/>
      </c>
      <c r="M553" s="819" t="str">
        <f t="shared" si="310"/>
        <v/>
      </c>
      <c r="N553" s="819" t="str">
        <f t="shared" si="311"/>
        <v/>
      </c>
    </row>
    <row r="554" spans="1:14" ht="28">
      <c r="A554" s="99" t="s">
        <v>300</v>
      </c>
      <c r="B554" s="199" t="s">
        <v>1160</v>
      </c>
      <c r="C554" s="60">
        <v>1</v>
      </c>
      <c r="D554" s="60">
        <v>1</v>
      </c>
      <c r="E554" s="61" t="s">
        <v>563</v>
      </c>
      <c r="F554" s="62">
        <v>0</v>
      </c>
      <c r="G554" s="412">
        <f t="shared" si="305"/>
        <v>0</v>
      </c>
      <c r="H554" s="346" t="s">
        <v>1646</v>
      </c>
      <c r="I554" s="346" t="s">
        <v>1646</v>
      </c>
      <c r="J554" s="346" t="s">
        <v>1646</v>
      </c>
      <c r="L554" s="819" t="str">
        <f t="shared" si="309"/>
        <v/>
      </c>
      <c r="M554" s="819" t="str">
        <f t="shared" si="310"/>
        <v/>
      </c>
      <c r="N554" s="819" t="str">
        <f t="shared" si="311"/>
        <v/>
      </c>
    </row>
    <row r="555" spans="1:14" ht="28">
      <c r="A555" s="99" t="s">
        <v>301</v>
      </c>
      <c r="B555" s="199" t="s">
        <v>1159</v>
      </c>
      <c r="C555" s="60">
        <v>1</v>
      </c>
      <c r="D555" s="60">
        <v>1</v>
      </c>
      <c r="E555" s="61" t="s">
        <v>563</v>
      </c>
      <c r="F555" s="62">
        <v>0</v>
      </c>
      <c r="G555" s="412">
        <f t="shared" si="305"/>
        <v>0</v>
      </c>
      <c r="H555" s="346" t="s">
        <v>1646</v>
      </c>
      <c r="I555" s="346" t="s">
        <v>1646</v>
      </c>
      <c r="J555" s="346" t="s">
        <v>1646</v>
      </c>
      <c r="L555" s="819" t="str">
        <f t="shared" si="309"/>
        <v/>
      </c>
      <c r="M555" s="819" t="str">
        <f t="shared" si="310"/>
        <v/>
      </c>
      <c r="N555" s="819" t="str">
        <f t="shared" si="311"/>
        <v/>
      </c>
    </row>
    <row r="556" spans="1:14" ht="28">
      <c r="A556" s="99" t="s">
        <v>302</v>
      </c>
      <c r="B556" s="199" t="s">
        <v>1161</v>
      </c>
      <c r="C556" s="60">
        <v>1</v>
      </c>
      <c r="D556" s="60">
        <v>1</v>
      </c>
      <c r="E556" s="61" t="s">
        <v>563</v>
      </c>
      <c r="F556" s="62">
        <v>0</v>
      </c>
      <c r="G556" s="412">
        <f t="shared" si="305"/>
        <v>0</v>
      </c>
      <c r="H556" s="346" t="s">
        <v>1646</v>
      </c>
      <c r="I556" s="346" t="s">
        <v>1646</v>
      </c>
      <c r="J556" s="346" t="s">
        <v>1646</v>
      </c>
      <c r="L556" s="819" t="str">
        <f t="shared" si="309"/>
        <v/>
      </c>
      <c r="M556" s="819" t="str">
        <f t="shared" si="310"/>
        <v/>
      </c>
      <c r="N556" s="819" t="str">
        <f t="shared" si="311"/>
        <v/>
      </c>
    </row>
    <row r="557" spans="1:14" ht="28">
      <c r="A557" s="99" t="s">
        <v>303</v>
      </c>
      <c r="B557" s="199" t="s">
        <v>1162</v>
      </c>
      <c r="C557" s="60">
        <v>1</v>
      </c>
      <c r="D557" s="60">
        <v>1</v>
      </c>
      <c r="E557" s="61" t="s">
        <v>563</v>
      </c>
      <c r="F557" s="62">
        <v>0</v>
      </c>
      <c r="G557" s="412">
        <f t="shared" si="305"/>
        <v>0</v>
      </c>
      <c r="H557" s="346" t="s">
        <v>1646</v>
      </c>
      <c r="I557" s="346" t="s">
        <v>1646</v>
      </c>
      <c r="J557" s="346" t="s">
        <v>1646</v>
      </c>
      <c r="L557" s="819" t="str">
        <f t="shared" si="309"/>
        <v/>
      </c>
      <c r="M557" s="819" t="str">
        <f t="shared" si="310"/>
        <v/>
      </c>
      <c r="N557" s="819" t="str">
        <f t="shared" si="311"/>
        <v/>
      </c>
    </row>
    <row r="558" spans="1:14" ht="28">
      <c r="A558" s="99" t="s">
        <v>304</v>
      </c>
      <c r="B558" s="199" t="s">
        <v>1163</v>
      </c>
      <c r="C558" s="60">
        <v>1</v>
      </c>
      <c r="D558" s="60">
        <v>1</v>
      </c>
      <c r="E558" s="61" t="s">
        <v>563</v>
      </c>
      <c r="F558" s="62">
        <v>0</v>
      </c>
      <c r="G558" s="412">
        <f t="shared" si="305"/>
        <v>0</v>
      </c>
      <c r="H558" s="346" t="s">
        <v>1646</v>
      </c>
      <c r="I558" s="346" t="s">
        <v>1646</v>
      </c>
      <c r="J558" s="346" t="s">
        <v>1646</v>
      </c>
      <c r="L558" s="819" t="str">
        <f t="shared" si="309"/>
        <v/>
      </c>
      <c r="M558" s="819" t="str">
        <f t="shared" si="310"/>
        <v/>
      </c>
      <c r="N558" s="819" t="str">
        <f t="shared" si="311"/>
        <v/>
      </c>
    </row>
    <row r="559" spans="1:14" ht="28">
      <c r="A559" s="99" t="s">
        <v>305</v>
      </c>
      <c r="B559" s="199" t="s">
        <v>1164</v>
      </c>
      <c r="C559" s="60">
        <v>1</v>
      </c>
      <c r="D559" s="60">
        <v>1</v>
      </c>
      <c r="E559" s="61" t="s">
        <v>563</v>
      </c>
      <c r="F559" s="62">
        <v>0</v>
      </c>
      <c r="G559" s="412">
        <f t="shared" si="305"/>
        <v>0</v>
      </c>
      <c r="H559" s="346" t="s">
        <v>1646</v>
      </c>
      <c r="I559" s="346" t="s">
        <v>1646</v>
      </c>
      <c r="J559" s="346" t="s">
        <v>1646</v>
      </c>
      <c r="L559" s="819" t="str">
        <f t="shared" si="309"/>
        <v/>
      </c>
      <c r="M559" s="819" t="str">
        <f t="shared" si="310"/>
        <v/>
      </c>
      <c r="N559" s="819" t="str">
        <f t="shared" si="311"/>
        <v/>
      </c>
    </row>
    <row r="560" spans="1:14" ht="28">
      <c r="A560" s="98" t="s">
        <v>306</v>
      </c>
      <c r="B560" s="40" t="s">
        <v>787</v>
      </c>
      <c r="C560" s="60">
        <v>1</v>
      </c>
      <c r="D560" s="60">
        <v>1</v>
      </c>
      <c r="E560" s="61" t="s">
        <v>563</v>
      </c>
      <c r="F560" s="62">
        <v>0</v>
      </c>
      <c r="G560" s="412">
        <f t="shared" si="305"/>
        <v>0</v>
      </c>
      <c r="H560" s="346" t="s">
        <v>1646</v>
      </c>
      <c r="I560" s="346" t="s">
        <v>1646</v>
      </c>
      <c r="J560" s="346" t="s">
        <v>1646</v>
      </c>
      <c r="L560" s="819" t="str">
        <f t="shared" si="309"/>
        <v/>
      </c>
      <c r="M560" s="819" t="str">
        <f t="shared" si="310"/>
        <v/>
      </c>
      <c r="N560" s="819" t="str">
        <f t="shared" si="311"/>
        <v/>
      </c>
    </row>
    <row r="561" spans="1:14" s="56" customFormat="1" ht="19" customHeight="1">
      <c r="A561" s="95">
        <v>38</v>
      </c>
      <c r="B561" s="191" t="s">
        <v>904</v>
      </c>
      <c r="C561" s="83"/>
      <c r="D561" s="158"/>
      <c r="E561" s="84"/>
      <c r="F561" s="84"/>
      <c r="G561" s="408">
        <f>SUM(G551:G560)</f>
        <v>0</v>
      </c>
      <c r="H561" s="297"/>
      <c r="I561" s="297"/>
      <c r="J561" s="297"/>
      <c r="L561" s="825">
        <f>SUM(L551:L560)</f>
        <v>0</v>
      </c>
      <c r="M561" s="825">
        <f>SUM(M551:M560)</f>
        <v>0</v>
      </c>
      <c r="N561" s="825">
        <f>SUM(N551:N560)</f>
        <v>0</v>
      </c>
    </row>
    <row r="562" spans="1:14">
      <c r="A562" s="93"/>
      <c r="D562" s="93"/>
      <c r="G562" s="427"/>
    </row>
    <row r="563" spans="1:14">
      <c r="A563" s="94">
        <v>39</v>
      </c>
      <c r="B563" s="190" t="s">
        <v>905</v>
      </c>
      <c r="C563" s="75"/>
      <c r="D563" s="113"/>
      <c r="E563" s="76"/>
      <c r="F563" s="76"/>
      <c r="G563" s="427"/>
    </row>
    <row r="564" spans="1:14" ht="42">
      <c r="A564" s="298" t="s">
        <v>592</v>
      </c>
      <c r="B564" s="299" t="s">
        <v>562</v>
      </c>
      <c r="C564" s="300" t="s">
        <v>668</v>
      </c>
      <c r="D564" s="301" t="s">
        <v>669</v>
      </c>
      <c r="E564" s="301" t="s">
        <v>670</v>
      </c>
      <c r="F564" s="302" t="s">
        <v>671</v>
      </c>
      <c r="G564" s="424" t="s">
        <v>560</v>
      </c>
      <c r="H564" s="417" t="s">
        <v>2837</v>
      </c>
      <c r="I564" s="418" t="s">
        <v>2793</v>
      </c>
      <c r="J564" s="418" t="s">
        <v>1647</v>
      </c>
      <c r="L564" s="822" t="s">
        <v>2837</v>
      </c>
      <c r="M564" s="823" t="s">
        <v>2793</v>
      </c>
      <c r="N564" s="823" t="s">
        <v>1647</v>
      </c>
    </row>
    <row r="565" spans="1:14" ht="28">
      <c r="A565" s="98" t="s">
        <v>307</v>
      </c>
      <c r="B565" s="40" t="s">
        <v>907</v>
      </c>
      <c r="C565" s="60">
        <v>1</v>
      </c>
      <c r="D565" s="60">
        <v>1</v>
      </c>
      <c r="E565" s="61" t="s">
        <v>563</v>
      </c>
      <c r="F565" s="62">
        <v>0</v>
      </c>
      <c r="G565" s="412">
        <f>C565*D565*F565</f>
        <v>0</v>
      </c>
      <c r="H565" s="346" t="s">
        <v>1646</v>
      </c>
      <c r="I565" s="346" t="s">
        <v>1646</v>
      </c>
      <c r="J565" s="346" t="s">
        <v>1646</v>
      </c>
      <c r="L565" s="819" t="str">
        <f t="shared" ref="L565" si="312">IF(OR(H565="Oui",H565="Yes"),G565,"")</f>
        <v/>
      </c>
      <c r="M565" s="819" t="str">
        <f t="shared" ref="M565" si="313">IF(OR(I565="Oui",I565="Yes"),G565,"")</f>
        <v/>
      </c>
      <c r="N565" s="819" t="str">
        <f t="shared" ref="N565" si="314">IF(OR(J565="Oui",J565="Yes"),G565,"")</f>
        <v/>
      </c>
    </row>
    <row r="566" spans="1:14" ht="28">
      <c r="A566" s="98" t="s">
        <v>308</v>
      </c>
      <c r="B566" s="40" t="s">
        <v>908</v>
      </c>
      <c r="C566" s="60">
        <v>1</v>
      </c>
      <c r="D566" s="60">
        <v>1</v>
      </c>
      <c r="E566" s="61" t="s">
        <v>563</v>
      </c>
      <c r="F566" s="62">
        <v>0</v>
      </c>
      <c r="G566" s="412">
        <f>C566*D566*F566</f>
        <v>0</v>
      </c>
      <c r="H566" s="346" t="s">
        <v>1646</v>
      </c>
      <c r="I566" s="346" t="s">
        <v>1646</v>
      </c>
      <c r="J566" s="346" t="s">
        <v>1646</v>
      </c>
      <c r="L566" s="819" t="str">
        <f t="shared" ref="L566:L569" si="315">IF(OR(H566="Oui",H566="Yes"),G566,"")</f>
        <v/>
      </c>
      <c r="M566" s="819" t="str">
        <f t="shared" ref="M566:M569" si="316">IF(OR(I566="Oui",I566="Yes"),G566,"")</f>
        <v/>
      </c>
      <c r="N566" s="819" t="str">
        <f t="shared" ref="N566:N569" si="317">IF(OR(J566="Oui",J566="Yes"),G566,"")</f>
        <v/>
      </c>
    </row>
    <row r="567" spans="1:14" ht="28">
      <c r="A567" s="98" t="s">
        <v>309</v>
      </c>
      <c r="B567" s="40" t="s">
        <v>913</v>
      </c>
      <c r="C567" s="60">
        <v>1</v>
      </c>
      <c r="D567" s="60">
        <v>1</v>
      </c>
      <c r="E567" s="61" t="s">
        <v>563</v>
      </c>
      <c r="F567" s="62">
        <v>0</v>
      </c>
      <c r="G567" s="412">
        <f>C567*D567*F567</f>
        <v>0</v>
      </c>
      <c r="H567" s="346" t="s">
        <v>1646</v>
      </c>
      <c r="I567" s="346" t="s">
        <v>1646</v>
      </c>
      <c r="J567" s="346" t="s">
        <v>1646</v>
      </c>
      <c r="L567" s="819" t="str">
        <f t="shared" si="315"/>
        <v/>
      </c>
      <c r="M567" s="819" t="str">
        <f t="shared" si="316"/>
        <v/>
      </c>
      <c r="N567" s="819" t="str">
        <f t="shared" si="317"/>
        <v/>
      </c>
    </row>
    <row r="568" spans="1:14" ht="28">
      <c r="A568" s="98" t="s">
        <v>310</v>
      </c>
      <c r="B568" s="40" t="s">
        <v>914</v>
      </c>
      <c r="C568" s="60">
        <v>1</v>
      </c>
      <c r="D568" s="60">
        <v>1</v>
      </c>
      <c r="E568" s="61" t="s">
        <v>563</v>
      </c>
      <c r="F568" s="62">
        <v>0</v>
      </c>
      <c r="G568" s="412">
        <f>C568*D568*F568</f>
        <v>0</v>
      </c>
      <c r="H568" s="346" t="s">
        <v>1646</v>
      </c>
      <c r="I568" s="346" t="s">
        <v>1646</v>
      </c>
      <c r="J568" s="346" t="s">
        <v>1646</v>
      </c>
      <c r="L568" s="819" t="str">
        <f t="shared" si="315"/>
        <v/>
      </c>
      <c r="M568" s="819" t="str">
        <f t="shared" si="316"/>
        <v/>
      </c>
      <c r="N568" s="819" t="str">
        <f t="shared" si="317"/>
        <v/>
      </c>
    </row>
    <row r="569" spans="1:14" ht="28">
      <c r="A569" s="98" t="s">
        <v>311</v>
      </c>
      <c r="B569" s="40" t="s">
        <v>787</v>
      </c>
      <c r="C569" s="60">
        <v>1</v>
      </c>
      <c r="D569" s="60">
        <v>1</v>
      </c>
      <c r="E569" s="61" t="s">
        <v>563</v>
      </c>
      <c r="F569" s="62">
        <v>0</v>
      </c>
      <c r="G569" s="412">
        <f>C569*D569*F569</f>
        <v>0</v>
      </c>
      <c r="H569" s="346" t="s">
        <v>1646</v>
      </c>
      <c r="I569" s="346" t="s">
        <v>1646</v>
      </c>
      <c r="J569" s="346" t="s">
        <v>1646</v>
      </c>
      <c r="L569" s="819" t="str">
        <f t="shared" si="315"/>
        <v/>
      </c>
      <c r="M569" s="819" t="str">
        <f t="shared" si="316"/>
        <v/>
      </c>
      <c r="N569" s="819" t="str">
        <f t="shared" si="317"/>
        <v/>
      </c>
    </row>
    <row r="570" spans="1:14" s="56" customFormat="1" ht="19" customHeight="1">
      <c r="A570" s="95">
        <v>39</v>
      </c>
      <c r="B570" s="191" t="s">
        <v>906</v>
      </c>
      <c r="C570" s="83"/>
      <c r="D570" s="158"/>
      <c r="E570" s="84"/>
      <c r="F570" s="84"/>
      <c r="G570" s="408">
        <f>SUM(G565:G569)</f>
        <v>0</v>
      </c>
      <c r="H570" s="297"/>
      <c r="I570" s="297"/>
      <c r="J570" s="297"/>
      <c r="L570" s="825">
        <f>SUM(L565:L569)</f>
        <v>0</v>
      </c>
      <c r="M570" s="825">
        <f>SUM(M565:M569)</f>
        <v>0</v>
      </c>
      <c r="N570" s="825">
        <f>SUM(N565:N569)</f>
        <v>0</v>
      </c>
    </row>
    <row r="571" spans="1:14">
      <c r="A571" s="73"/>
      <c r="D571" s="93"/>
      <c r="G571" s="425"/>
    </row>
    <row r="572" spans="1:14">
      <c r="A572" s="94">
        <v>40</v>
      </c>
      <c r="B572" s="190" t="s">
        <v>909</v>
      </c>
      <c r="C572" s="75"/>
      <c r="D572" s="93"/>
      <c r="G572" s="425"/>
    </row>
    <row r="573" spans="1:14" ht="42">
      <c r="A573" s="298" t="s">
        <v>592</v>
      </c>
      <c r="B573" s="299" t="s">
        <v>562</v>
      </c>
      <c r="C573" s="300" t="s">
        <v>668</v>
      </c>
      <c r="D573" s="301" t="s">
        <v>669</v>
      </c>
      <c r="E573" s="301" t="s">
        <v>670</v>
      </c>
      <c r="F573" s="302" t="s">
        <v>671</v>
      </c>
      <c r="G573" s="424" t="s">
        <v>560</v>
      </c>
      <c r="H573" s="417" t="s">
        <v>2837</v>
      </c>
      <c r="I573" s="418" t="s">
        <v>2793</v>
      </c>
      <c r="J573" s="418" t="s">
        <v>1647</v>
      </c>
      <c r="L573" s="822" t="s">
        <v>2837</v>
      </c>
      <c r="M573" s="823" t="s">
        <v>2793</v>
      </c>
      <c r="N573" s="823" t="s">
        <v>1647</v>
      </c>
    </row>
    <row r="574" spans="1:14" ht="28">
      <c r="A574" s="98" t="s">
        <v>312</v>
      </c>
      <c r="B574" s="40" t="s">
        <v>907</v>
      </c>
      <c r="C574" s="60">
        <v>1</v>
      </c>
      <c r="D574" s="60">
        <v>1</v>
      </c>
      <c r="E574" s="61" t="s">
        <v>563</v>
      </c>
      <c r="F574" s="62">
        <v>0</v>
      </c>
      <c r="G574" s="412">
        <f t="shared" ref="G574:G580" si="318">C574*D574*F574</f>
        <v>0</v>
      </c>
      <c r="H574" s="346" t="s">
        <v>1646</v>
      </c>
      <c r="I574" s="346" t="s">
        <v>1646</v>
      </c>
      <c r="J574" s="346" t="s">
        <v>1646</v>
      </c>
      <c r="L574" s="819" t="str">
        <f t="shared" ref="L574" si="319">IF(OR(H574="Oui",H574="Yes"),G574,"")</f>
        <v/>
      </c>
      <c r="M574" s="819" t="str">
        <f t="shared" ref="M574" si="320">IF(OR(I574="Oui",I574="Yes"),G574,"")</f>
        <v/>
      </c>
      <c r="N574" s="819" t="str">
        <f t="shared" ref="N574" si="321">IF(OR(J574="Oui",J574="Yes"),G574,"")</f>
        <v/>
      </c>
    </row>
    <row r="575" spans="1:14" ht="28">
      <c r="A575" s="98" t="s">
        <v>313</v>
      </c>
      <c r="B575" s="40" t="s">
        <v>908</v>
      </c>
      <c r="C575" s="60">
        <v>1</v>
      </c>
      <c r="D575" s="60">
        <v>1</v>
      </c>
      <c r="E575" s="61" t="s">
        <v>563</v>
      </c>
      <c r="F575" s="62">
        <v>0</v>
      </c>
      <c r="G575" s="412">
        <f t="shared" si="318"/>
        <v>0</v>
      </c>
      <c r="H575" s="346" t="s">
        <v>1646</v>
      </c>
      <c r="I575" s="346" t="s">
        <v>1646</v>
      </c>
      <c r="J575" s="346" t="s">
        <v>1646</v>
      </c>
      <c r="L575" s="819" t="str">
        <f t="shared" ref="L575:L580" si="322">IF(OR(H575="Oui",H575="Yes"),G575,"")</f>
        <v/>
      </c>
      <c r="M575" s="819" t="str">
        <f t="shared" ref="M575:M580" si="323">IF(OR(I575="Oui",I575="Yes"),G575,"")</f>
        <v/>
      </c>
      <c r="N575" s="819" t="str">
        <f t="shared" ref="N575:N580" si="324">IF(OR(J575="Oui",J575="Yes"),G575,"")</f>
        <v/>
      </c>
    </row>
    <row r="576" spans="1:14" ht="28">
      <c r="A576" s="99" t="s">
        <v>314</v>
      </c>
      <c r="B576" s="64" t="s">
        <v>911</v>
      </c>
      <c r="C576" s="60">
        <v>1</v>
      </c>
      <c r="D576" s="60">
        <v>1</v>
      </c>
      <c r="E576" s="61" t="s">
        <v>563</v>
      </c>
      <c r="F576" s="62">
        <v>0</v>
      </c>
      <c r="G576" s="412">
        <f t="shared" si="318"/>
        <v>0</v>
      </c>
      <c r="H576" s="346" t="s">
        <v>1646</v>
      </c>
      <c r="I576" s="346" t="s">
        <v>1646</v>
      </c>
      <c r="J576" s="346" t="s">
        <v>1646</v>
      </c>
      <c r="L576" s="819" t="str">
        <f t="shared" si="322"/>
        <v/>
      </c>
      <c r="M576" s="819" t="str">
        <f t="shared" si="323"/>
        <v/>
      </c>
      <c r="N576" s="819" t="str">
        <f t="shared" si="324"/>
        <v/>
      </c>
    </row>
    <row r="577" spans="1:14" ht="28">
      <c r="A577" s="99" t="s">
        <v>315</v>
      </c>
      <c r="B577" s="64" t="s">
        <v>316</v>
      </c>
      <c r="C577" s="60">
        <v>1</v>
      </c>
      <c r="D577" s="60">
        <v>1</v>
      </c>
      <c r="E577" s="61" t="s">
        <v>563</v>
      </c>
      <c r="F577" s="62">
        <v>0</v>
      </c>
      <c r="G577" s="412">
        <f t="shared" si="318"/>
        <v>0</v>
      </c>
      <c r="H577" s="346" t="s">
        <v>1646</v>
      </c>
      <c r="I577" s="346" t="s">
        <v>1646</v>
      </c>
      <c r="J577" s="346" t="s">
        <v>1646</v>
      </c>
      <c r="L577" s="819" t="str">
        <f t="shared" si="322"/>
        <v/>
      </c>
      <c r="M577" s="819" t="str">
        <f t="shared" si="323"/>
        <v/>
      </c>
      <c r="N577" s="819" t="str">
        <f t="shared" si="324"/>
        <v/>
      </c>
    </row>
    <row r="578" spans="1:14" ht="28">
      <c r="A578" s="96" t="s">
        <v>317</v>
      </c>
      <c r="B578" s="40" t="s">
        <v>912</v>
      </c>
      <c r="C578" s="60">
        <v>1</v>
      </c>
      <c r="D578" s="60">
        <v>1</v>
      </c>
      <c r="E578" s="61" t="s">
        <v>563</v>
      </c>
      <c r="F578" s="62">
        <v>0</v>
      </c>
      <c r="G578" s="412">
        <f t="shared" si="318"/>
        <v>0</v>
      </c>
      <c r="H578" s="346" t="s">
        <v>1646</v>
      </c>
      <c r="I578" s="346" t="s">
        <v>1646</v>
      </c>
      <c r="J578" s="346" t="s">
        <v>1646</v>
      </c>
      <c r="L578" s="819" t="str">
        <f t="shared" si="322"/>
        <v/>
      </c>
      <c r="M578" s="819" t="str">
        <f t="shared" si="323"/>
        <v/>
      </c>
      <c r="N578" s="819" t="str">
        <f t="shared" si="324"/>
        <v/>
      </c>
    </row>
    <row r="579" spans="1:14" ht="28">
      <c r="A579" s="96" t="s">
        <v>318</v>
      </c>
      <c r="B579" s="40" t="s">
        <v>895</v>
      </c>
      <c r="C579" s="60">
        <v>1</v>
      </c>
      <c r="D579" s="60">
        <v>1</v>
      </c>
      <c r="E579" s="61" t="s">
        <v>563</v>
      </c>
      <c r="F579" s="62">
        <v>0</v>
      </c>
      <c r="G579" s="412">
        <f t="shared" si="318"/>
        <v>0</v>
      </c>
      <c r="H579" s="346" t="s">
        <v>1646</v>
      </c>
      <c r="I579" s="346" t="s">
        <v>1646</v>
      </c>
      <c r="J579" s="346" t="s">
        <v>1646</v>
      </c>
      <c r="L579" s="819" t="str">
        <f t="shared" si="322"/>
        <v/>
      </c>
      <c r="M579" s="819" t="str">
        <f t="shared" si="323"/>
        <v/>
      </c>
      <c r="N579" s="819" t="str">
        <f t="shared" si="324"/>
        <v/>
      </c>
    </row>
    <row r="580" spans="1:14" ht="28">
      <c r="A580" s="96" t="s">
        <v>319</v>
      </c>
      <c r="B580" s="40" t="s">
        <v>787</v>
      </c>
      <c r="C580" s="60">
        <v>1</v>
      </c>
      <c r="D580" s="60">
        <v>1</v>
      </c>
      <c r="E580" s="61" t="s">
        <v>563</v>
      </c>
      <c r="F580" s="62">
        <v>0</v>
      </c>
      <c r="G580" s="412">
        <f t="shared" si="318"/>
        <v>0</v>
      </c>
      <c r="H580" s="346" t="s">
        <v>1646</v>
      </c>
      <c r="I580" s="346" t="s">
        <v>1646</v>
      </c>
      <c r="J580" s="346" t="s">
        <v>1646</v>
      </c>
      <c r="L580" s="819" t="str">
        <f t="shared" si="322"/>
        <v/>
      </c>
      <c r="M580" s="819" t="str">
        <f t="shared" si="323"/>
        <v/>
      </c>
      <c r="N580" s="819" t="str">
        <f t="shared" si="324"/>
        <v/>
      </c>
    </row>
    <row r="581" spans="1:14" s="56" customFormat="1" ht="19" customHeight="1">
      <c r="A581" s="95">
        <v>40</v>
      </c>
      <c r="B581" s="191" t="s">
        <v>910</v>
      </c>
      <c r="C581" s="83"/>
      <c r="D581" s="158"/>
      <c r="E581" s="84"/>
      <c r="F581" s="84"/>
      <c r="G581" s="408">
        <f>SUM(G574:G580)</f>
        <v>0</v>
      </c>
      <c r="H581" s="297"/>
      <c r="I581" s="297"/>
      <c r="J581" s="297"/>
      <c r="L581" s="825">
        <f t="shared" ref="L581" si="325">SUM(L574:L580)</f>
        <v>0</v>
      </c>
      <c r="M581" s="825">
        <f t="shared" ref="M581" si="326">SUM(M574:M580)</f>
        <v>0</v>
      </c>
      <c r="N581" s="825">
        <f t="shared" ref="N581" si="327">SUM(N574:N580)</f>
        <v>0</v>
      </c>
    </row>
    <row r="582" spans="1:14">
      <c r="A582" s="93"/>
      <c r="D582" s="93"/>
      <c r="G582" s="427"/>
    </row>
    <row r="583" spans="1:14">
      <c r="A583" s="94">
        <v>41</v>
      </c>
      <c r="B583" s="190" t="s">
        <v>915</v>
      </c>
      <c r="C583" s="75"/>
      <c r="D583" s="113"/>
      <c r="E583" s="76"/>
      <c r="F583" s="76"/>
      <c r="G583" s="427"/>
    </row>
    <row r="584" spans="1:14" ht="42">
      <c r="A584" s="298" t="s">
        <v>592</v>
      </c>
      <c r="B584" s="299" t="s">
        <v>562</v>
      </c>
      <c r="C584" s="300" t="s">
        <v>668</v>
      </c>
      <c r="D584" s="301" t="s">
        <v>669</v>
      </c>
      <c r="E584" s="301" t="s">
        <v>670</v>
      </c>
      <c r="F584" s="302" t="s">
        <v>671</v>
      </c>
      <c r="G584" s="424" t="s">
        <v>560</v>
      </c>
      <c r="H584" s="417" t="s">
        <v>2837</v>
      </c>
      <c r="I584" s="418" t="s">
        <v>2793</v>
      </c>
      <c r="J584" s="418" t="s">
        <v>1647</v>
      </c>
      <c r="L584" s="822" t="s">
        <v>2837</v>
      </c>
      <c r="M584" s="823" t="s">
        <v>2793</v>
      </c>
      <c r="N584" s="823" t="s">
        <v>1647</v>
      </c>
    </row>
    <row r="585" spans="1:14" ht="28">
      <c r="A585" s="98" t="s">
        <v>320</v>
      </c>
      <c r="B585" s="40" t="s">
        <v>907</v>
      </c>
      <c r="C585" s="60">
        <v>1</v>
      </c>
      <c r="D585" s="60">
        <v>1</v>
      </c>
      <c r="E585" s="61" t="s">
        <v>563</v>
      </c>
      <c r="F585" s="62">
        <v>0</v>
      </c>
      <c r="G585" s="412">
        <f t="shared" ref="G585:G590" si="328">C585*D585*F585</f>
        <v>0</v>
      </c>
      <c r="H585" s="346" t="s">
        <v>1646</v>
      </c>
      <c r="I585" s="346" t="s">
        <v>1646</v>
      </c>
      <c r="J585" s="346" t="s">
        <v>1646</v>
      </c>
      <c r="L585" s="819" t="str">
        <f t="shared" ref="L585" si="329">IF(OR(H585="Oui",H585="Yes"),G585,"")</f>
        <v/>
      </c>
      <c r="M585" s="819" t="str">
        <f t="shared" ref="M585" si="330">IF(OR(I585="Oui",I585="Yes"),G585,"")</f>
        <v/>
      </c>
      <c r="N585" s="819" t="str">
        <f t="shared" ref="N585" si="331">IF(OR(J585="Oui",J585="Yes"),G585,"")</f>
        <v/>
      </c>
    </row>
    <row r="586" spans="1:14" ht="28">
      <c r="A586" s="99" t="s">
        <v>321</v>
      </c>
      <c r="B586" s="40" t="s">
        <v>908</v>
      </c>
      <c r="C586" s="60">
        <v>1</v>
      </c>
      <c r="D586" s="60">
        <v>1</v>
      </c>
      <c r="E586" s="61" t="s">
        <v>563</v>
      </c>
      <c r="F586" s="62">
        <v>0</v>
      </c>
      <c r="G586" s="412">
        <f t="shared" si="328"/>
        <v>0</v>
      </c>
      <c r="H586" s="346" t="s">
        <v>1646</v>
      </c>
      <c r="I586" s="346" t="s">
        <v>1646</v>
      </c>
      <c r="J586" s="346" t="s">
        <v>1646</v>
      </c>
      <c r="L586" s="819" t="str">
        <f t="shared" ref="L586:L590" si="332">IF(OR(H586="Oui",H586="Yes"),G586,"")</f>
        <v/>
      </c>
      <c r="M586" s="819" t="str">
        <f t="shared" ref="M586:M590" si="333">IF(OR(I586="Oui",I586="Yes"),G586,"")</f>
        <v/>
      </c>
      <c r="N586" s="819" t="str">
        <f t="shared" ref="N586:N590" si="334">IF(OR(J586="Oui",J586="Yes"),G586,"")</f>
        <v/>
      </c>
    </row>
    <row r="587" spans="1:14" ht="28">
      <c r="A587" s="99" t="s">
        <v>322</v>
      </c>
      <c r="B587" s="134" t="s">
        <v>1158</v>
      </c>
      <c r="C587" s="60">
        <v>1</v>
      </c>
      <c r="D587" s="60">
        <v>1</v>
      </c>
      <c r="E587" s="61" t="s">
        <v>563</v>
      </c>
      <c r="F587" s="62">
        <v>0</v>
      </c>
      <c r="G587" s="412">
        <f t="shared" si="328"/>
        <v>0</v>
      </c>
      <c r="H587" s="346" t="s">
        <v>1646</v>
      </c>
      <c r="I587" s="346" t="s">
        <v>1646</v>
      </c>
      <c r="J587" s="346" t="s">
        <v>1646</v>
      </c>
      <c r="L587" s="819" t="str">
        <f t="shared" si="332"/>
        <v/>
      </c>
      <c r="M587" s="819" t="str">
        <f t="shared" si="333"/>
        <v/>
      </c>
      <c r="N587" s="819" t="str">
        <f t="shared" si="334"/>
        <v/>
      </c>
    </row>
    <row r="588" spans="1:14" ht="28">
      <c r="A588" s="99" t="s">
        <v>323</v>
      </c>
      <c r="B588" s="64" t="s">
        <v>1624</v>
      </c>
      <c r="C588" s="60">
        <v>1</v>
      </c>
      <c r="D588" s="60">
        <v>1</v>
      </c>
      <c r="E588" s="61" t="s">
        <v>563</v>
      </c>
      <c r="F588" s="62">
        <v>0</v>
      </c>
      <c r="G588" s="412">
        <f t="shared" si="328"/>
        <v>0</v>
      </c>
      <c r="H588" s="346" t="s">
        <v>1646</v>
      </c>
      <c r="I588" s="346" t="s">
        <v>1646</v>
      </c>
      <c r="J588" s="346" t="s">
        <v>1646</v>
      </c>
      <c r="L588" s="819" t="str">
        <f t="shared" si="332"/>
        <v/>
      </c>
      <c r="M588" s="819" t="str">
        <f t="shared" si="333"/>
        <v/>
      </c>
      <c r="N588" s="819" t="str">
        <f t="shared" si="334"/>
        <v/>
      </c>
    </row>
    <row r="589" spans="1:14" ht="28">
      <c r="A589" s="99" t="s">
        <v>324</v>
      </c>
      <c r="B589" s="64" t="s">
        <v>917</v>
      </c>
      <c r="C589" s="60">
        <v>1</v>
      </c>
      <c r="D589" s="60">
        <v>1</v>
      </c>
      <c r="E589" s="61" t="s">
        <v>563</v>
      </c>
      <c r="F589" s="62">
        <v>0</v>
      </c>
      <c r="G589" s="412">
        <f t="shared" si="328"/>
        <v>0</v>
      </c>
      <c r="H589" s="346" t="s">
        <v>1646</v>
      </c>
      <c r="I589" s="346" t="s">
        <v>1646</v>
      </c>
      <c r="J589" s="346" t="s">
        <v>1646</v>
      </c>
      <c r="L589" s="819" t="str">
        <f t="shared" si="332"/>
        <v/>
      </c>
      <c r="M589" s="819" t="str">
        <f t="shared" si="333"/>
        <v/>
      </c>
      <c r="N589" s="819" t="str">
        <f t="shared" si="334"/>
        <v/>
      </c>
    </row>
    <row r="590" spans="1:14" ht="28">
      <c r="A590" s="98" t="s">
        <v>325</v>
      </c>
      <c r="B590" s="40" t="s">
        <v>787</v>
      </c>
      <c r="C590" s="60">
        <v>1</v>
      </c>
      <c r="D590" s="60">
        <v>1</v>
      </c>
      <c r="E590" s="61" t="s">
        <v>563</v>
      </c>
      <c r="F590" s="62">
        <v>0</v>
      </c>
      <c r="G590" s="412">
        <f t="shared" si="328"/>
        <v>0</v>
      </c>
      <c r="H590" s="346" t="s">
        <v>1646</v>
      </c>
      <c r="I590" s="346" t="s">
        <v>1646</v>
      </c>
      <c r="J590" s="346" t="s">
        <v>1646</v>
      </c>
      <c r="L590" s="819" t="str">
        <f t="shared" si="332"/>
        <v/>
      </c>
      <c r="M590" s="819" t="str">
        <f t="shared" si="333"/>
        <v/>
      </c>
      <c r="N590" s="819" t="str">
        <f t="shared" si="334"/>
        <v/>
      </c>
    </row>
    <row r="591" spans="1:14" s="56" customFormat="1" ht="19" customHeight="1">
      <c r="A591" s="95">
        <v>41</v>
      </c>
      <c r="B591" s="191" t="s">
        <v>916</v>
      </c>
      <c r="C591" s="83"/>
      <c r="D591" s="158"/>
      <c r="E591" s="84"/>
      <c r="F591" s="84"/>
      <c r="G591" s="408">
        <f>SUM(G585:G590)</f>
        <v>0</v>
      </c>
      <c r="H591" s="297"/>
      <c r="I591" s="297"/>
      <c r="J591" s="297"/>
      <c r="L591" s="825">
        <f>SUM(L585:L590)</f>
        <v>0</v>
      </c>
      <c r="M591" s="825">
        <f>SUM(M585:M590)</f>
        <v>0</v>
      </c>
      <c r="N591" s="825">
        <f>SUM(N585:N590)</f>
        <v>0</v>
      </c>
    </row>
    <row r="592" spans="1:14">
      <c r="A592" s="73"/>
      <c r="D592" s="93"/>
      <c r="G592" s="425"/>
    </row>
    <row r="593" spans="1:14">
      <c r="A593" s="94">
        <v>42</v>
      </c>
      <c r="B593" s="190" t="s">
        <v>918</v>
      </c>
      <c r="C593" s="75"/>
      <c r="D593" s="113"/>
      <c r="E593" s="76"/>
      <c r="F593" s="76"/>
      <c r="G593" s="427"/>
    </row>
    <row r="594" spans="1:14" ht="42">
      <c r="A594" s="298" t="s">
        <v>592</v>
      </c>
      <c r="B594" s="299" t="s">
        <v>562</v>
      </c>
      <c r="C594" s="300" t="s">
        <v>668</v>
      </c>
      <c r="D594" s="301" t="s">
        <v>669</v>
      </c>
      <c r="E594" s="301" t="s">
        <v>670</v>
      </c>
      <c r="F594" s="302" t="s">
        <v>671</v>
      </c>
      <c r="G594" s="424" t="s">
        <v>560</v>
      </c>
      <c r="H594" s="417" t="s">
        <v>2837</v>
      </c>
      <c r="I594" s="418" t="s">
        <v>2793</v>
      </c>
      <c r="J594" s="418" t="s">
        <v>1647</v>
      </c>
      <c r="L594" s="822" t="s">
        <v>2837</v>
      </c>
      <c r="M594" s="823" t="s">
        <v>2793</v>
      </c>
      <c r="N594" s="823" t="s">
        <v>1647</v>
      </c>
    </row>
    <row r="595" spans="1:14" ht="28">
      <c r="A595" s="98" t="s">
        <v>326</v>
      </c>
      <c r="B595" s="200" t="s">
        <v>1165</v>
      </c>
      <c r="C595" s="60">
        <v>1</v>
      </c>
      <c r="D595" s="60">
        <v>1</v>
      </c>
      <c r="E595" s="61" t="s">
        <v>563</v>
      </c>
      <c r="F595" s="62">
        <v>0</v>
      </c>
      <c r="G595" s="412">
        <f t="shared" ref="G595:G602" si="335">C595*D595*F595</f>
        <v>0</v>
      </c>
      <c r="H595" s="346" t="s">
        <v>1646</v>
      </c>
      <c r="I595" s="346" t="s">
        <v>1646</v>
      </c>
      <c r="J595" s="346" t="s">
        <v>1646</v>
      </c>
      <c r="L595" s="819" t="str">
        <f t="shared" ref="L595" si="336">IF(OR(H595="Oui",H595="Yes"),G595,"")</f>
        <v/>
      </c>
      <c r="M595" s="819" t="str">
        <f t="shared" ref="M595" si="337">IF(OR(I595="Oui",I595="Yes"),G595,"")</f>
        <v/>
      </c>
      <c r="N595" s="819" t="str">
        <f t="shared" ref="N595" si="338">IF(OR(J595="Oui",J595="Yes"),G595,"")</f>
        <v/>
      </c>
    </row>
    <row r="596" spans="1:14" ht="28">
      <c r="A596" s="99" t="s">
        <v>327</v>
      </c>
      <c r="B596" s="199" t="s">
        <v>1166</v>
      </c>
      <c r="C596" s="60">
        <v>1</v>
      </c>
      <c r="D596" s="60">
        <v>1</v>
      </c>
      <c r="E596" s="61" t="s">
        <v>563</v>
      </c>
      <c r="F596" s="62">
        <v>0</v>
      </c>
      <c r="G596" s="412">
        <f t="shared" si="335"/>
        <v>0</v>
      </c>
      <c r="H596" s="346" t="s">
        <v>1646</v>
      </c>
      <c r="I596" s="346" t="s">
        <v>1646</v>
      </c>
      <c r="J596" s="346" t="s">
        <v>1646</v>
      </c>
      <c r="L596" s="819" t="str">
        <f t="shared" ref="L596:L602" si="339">IF(OR(H596="Oui",H596="Yes"),G596,"")</f>
        <v/>
      </c>
      <c r="M596" s="819" t="str">
        <f t="shared" ref="M596:M602" si="340">IF(OR(I596="Oui",I596="Yes"),G596,"")</f>
        <v/>
      </c>
      <c r="N596" s="819" t="str">
        <f t="shared" ref="N596:N602" si="341">IF(OR(J596="Oui",J596="Yes"),G596,"")</f>
        <v/>
      </c>
    </row>
    <row r="597" spans="1:14" ht="28">
      <c r="A597" s="99" t="s">
        <v>328</v>
      </c>
      <c r="B597" s="199" t="s">
        <v>1167</v>
      </c>
      <c r="C597" s="60">
        <v>1</v>
      </c>
      <c r="D597" s="60">
        <v>1</v>
      </c>
      <c r="E597" s="61" t="s">
        <v>563</v>
      </c>
      <c r="F597" s="62">
        <v>0</v>
      </c>
      <c r="G597" s="412">
        <f t="shared" si="335"/>
        <v>0</v>
      </c>
      <c r="H597" s="346" t="s">
        <v>1646</v>
      </c>
      <c r="I597" s="346" t="s">
        <v>1646</v>
      </c>
      <c r="J597" s="346" t="s">
        <v>1646</v>
      </c>
      <c r="L597" s="819" t="str">
        <f t="shared" si="339"/>
        <v/>
      </c>
      <c r="M597" s="819" t="str">
        <f t="shared" si="340"/>
        <v/>
      </c>
      <c r="N597" s="819" t="str">
        <f t="shared" si="341"/>
        <v/>
      </c>
    </row>
    <row r="598" spans="1:14" ht="28">
      <c r="A598" s="99" t="s">
        <v>329</v>
      </c>
      <c r="B598" s="199" t="s">
        <v>1168</v>
      </c>
      <c r="C598" s="60">
        <v>1</v>
      </c>
      <c r="D598" s="60">
        <v>1</v>
      </c>
      <c r="E598" s="61" t="s">
        <v>563</v>
      </c>
      <c r="F598" s="62">
        <v>0</v>
      </c>
      <c r="G598" s="412">
        <f t="shared" si="335"/>
        <v>0</v>
      </c>
      <c r="H598" s="346" t="s">
        <v>1646</v>
      </c>
      <c r="I598" s="346" t="s">
        <v>1646</v>
      </c>
      <c r="J598" s="346" t="s">
        <v>1646</v>
      </c>
      <c r="L598" s="819" t="str">
        <f t="shared" si="339"/>
        <v/>
      </c>
      <c r="M598" s="819" t="str">
        <f t="shared" si="340"/>
        <v/>
      </c>
      <c r="N598" s="819" t="str">
        <f t="shared" si="341"/>
        <v/>
      </c>
    </row>
    <row r="599" spans="1:14" ht="28">
      <c r="A599" s="99" t="s">
        <v>330</v>
      </c>
      <c r="B599" s="199" t="s">
        <v>1169</v>
      </c>
      <c r="C599" s="60">
        <v>1</v>
      </c>
      <c r="D599" s="60">
        <v>1</v>
      </c>
      <c r="E599" s="61" t="s">
        <v>563</v>
      </c>
      <c r="F599" s="62">
        <v>0</v>
      </c>
      <c r="G599" s="412">
        <f t="shared" si="335"/>
        <v>0</v>
      </c>
      <c r="H599" s="346" t="s">
        <v>1646</v>
      </c>
      <c r="I599" s="346" t="s">
        <v>1646</v>
      </c>
      <c r="J599" s="346" t="s">
        <v>1646</v>
      </c>
      <c r="L599" s="819" t="str">
        <f t="shared" si="339"/>
        <v/>
      </c>
      <c r="M599" s="819" t="str">
        <f t="shared" si="340"/>
        <v/>
      </c>
      <c r="N599" s="819" t="str">
        <f t="shared" si="341"/>
        <v/>
      </c>
    </row>
    <row r="600" spans="1:14" ht="28">
      <c r="A600" s="99" t="s">
        <v>331</v>
      </c>
      <c r="B600" s="199" t="s">
        <v>1170</v>
      </c>
      <c r="C600" s="60">
        <v>1</v>
      </c>
      <c r="D600" s="60">
        <v>1</v>
      </c>
      <c r="E600" s="61" t="s">
        <v>563</v>
      </c>
      <c r="F600" s="62">
        <v>0</v>
      </c>
      <c r="G600" s="412">
        <f t="shared" si="335"/>
        <v>0</v>
      </c>
      <c r="H600" s="346" t="s">
        <v>1646</v>
      </c>
      <c r="I600" s="346" t="s">
        <v>1646</v>
      </c>
      <c r="J600" s="346" t="s">
        <v>1646</v>
      </c>
      <c r="L600" s="819" t="str">
        <f t="shared" si="339"/>
        <v/>
      </c>
      <c r="M600" s="819" t="str">
        <f t="shared" si="340"/>
        <v/>
      </c>
      <c r="N600" s="819" t="str">
        <f t="shared" si="341"/>
        <v/>
      </c>
    </row>
    <row r="601" spans="1:14" ht="28">
      <c r="A601" s="99" t="s">
        <v>332</v>
      </c>
      <c r="B601" s="199" t="s">
        <v>1624</v>
      </c>
      <c r="C601" s="60">
        <v>1</v>
      </c>
      <c r="D601" s="60">
        <v>1</v>
      </c>
      <c r="E601" s="61" t="s">
        <v>563</v>
      </c>
      <c r="F601" s="62">
        <v>0</v>
      </c>
      <c r="G601" s="412">
        <f t="shared" si="335"/>
        <v>0</v>
      </c>
      <c r="H601" s="346" t="s">
        <v>1646</v>
      </c>
      <c r="I601" s="346" t="s">
        <v>1646</v>
      </c>
      <c r="J601" s="346" t="s">
        <v>1646</v>
      </c>
      <c r="L601" s="819" t="str">
        <f t="shared" si="339"/>
        <v/>
      </c>
      <c r="M601" s="819" t="str">
        <f t="shared" si="340"/>
        <v/>
      </c>
      <c r="N601" s="819" t="str">
        <f t="shared" si="341"/>
        <v/>
      </c>
    </row>
    <row r="602" spans="1:14" ht="28">
      <c r="A602" s="98" t="s">
        <v>333</v>
      </c>
      <c r="B602" s="40" t="s">
        <v>787</v>
      </c>
      <c r="C602" s="60">
        <v>1</v>
      </c>
      <c r="D602" s="60">
        <v>1</v>
      </c>
      <c r="E602" s="61" t="s">
        <v>563</v>
      </c>
      <c r="F602" s="62">
        <v>0</v>
      </c>
      <c r="G602" s="412">
        <f t="shared" si="335"/>
        <v>0</v>
      </c>
      <c r="H602" s="346" t="s">
        <v>1646</v>
      </c>
      <c r="I602" s="346" t="s">
        <v>1646</v>
      </c>
      <c r="J602" s="346" t="s">
        <v>1646</v>
      </c>
      <c r="L602" s="819" t="str">
        <f t="shared" si="339"/>
        <v/>
      </c>
      <c r="M602" s="819" t="str">
        <f t="shared" si="340"/>
        <v/>
      </c>
      <c r="N602" s="819" t="str">
        <f t="shared" si="341"/>
        <v/>
      </c>
    </row>
    <row r="603" spans="1:14" s="56" customFormat="1" ht="19" customHeight="1">
      <c r="A603" s="95">
        <v>42</v>
      </c>
      <c r="B603" s="191" t="s">
        <v>919</v>
      </c>
      <c r="C603" s="83"/>
      <c r="D603" s="158"/>
      <c r="E603" s="84"/>
      <c r="F603" s="84"/>
      <c r="G603" s="408">
        <f>SUM(G595:G602)</f>
        <v>0</v>
      </c>
      <c r="H603" s="297"/>
      <c r="I603" s="297"/>
      <c r="J603" s="297"/>
      <c r="L603" s="825">
        <f t="shared" ref="L603" si="342">SUM(L595:L602)</f>
        <v>0</v>
      </c>
      <c r="M603" s="825">
        <f t="shared" ref="M603" si="343">SUM(M595:M602)</f>
        <v>0</v>
      </c>
      <c r="N603" s="825">
        <f t="shared" ref="N603" si="344">SUM(N595:N602)</f>
        <v>0</v>
      </c>
    </row>
    <row r="604" spans="1:14">
      <c r="A604" s="93"/>
      <c r="D604" s="93"/>
      <c r="G604" s="427"/>
    </row>
    <row r="605" spans="1:14">
      <c r="A605" s="94">
        <v>43</v>
      </c>
      <c r="B605" s="190" t="s">
        <v>921</v>
      </c>
      <c r="C605" s="75"/>
      <c r="D605" s="76"/>
      <c r="E605" s="76"/>
      <c r="F605" s="76"/>
      <c r="G605" s="427"/>
    </row>
    <row r="606" spans="1:14" ht="42">
      <c r="A606" s="298" t="s">
        <v>592</v>
      </c>
      <c r="B606" s="299" t="s">
        <v>562</v>
      </c>
      <c r="C606" s="300" t="s">
        <v>668</v>
      </c>
      <c r="D606" s="301" t="s">
        <v>669</v>
      </c>
      <c r="E606" s="301" t="s">
        <v>670</v>
      </c>
      <c r="F606" s="302" t="s">
        <v>671</v>
      </c>
      <c r="G606" s="424" t="s">
        <v>560</v>
      </c>
      <c r="H606" s="417" t="s">
        <v>2837</v>
      </c>
      <c r="I606" s="418" t="s">
        <v>2793</v>
      </c>
      <c r="J606" s="418" t="s">
        <v>1647</v>
      </c>
      <c r="L606" s="822" t="s">
        <v>2837</v>
      </c>
      <c r="M606" s="823" t="s">
        <v>2793</v>
      </c>
      <c r="N606" s="823" t="s">
        <v>1647</v>
      </c>
    </row>
    <row r="607" spans="1:14" ht="28">
      <c r="A607" s="98" t="s">
        <v>334</v>
      </c>
      <c r="B607" s="40" t="s">
        <v>335</v>
      </c>
      <c r="C607" s="60">
        <v>1</v>
      </c>
      <c r="D607" s="60">
        <v>1</v>
      </c>
      <c r="E607" s="61" t="s">
        <v>563</v>
      </c>
      <c r="F607" s="62">
        <v>0</v>
      </c>
      <c r="G607" s="412">
        <f t="shared" ref="G607:G621" si="345">C607*D607*F607</f>
        <v>0</v>
      </c>
      <c r="H607" s="346" t="s">
        <v>1646</v>
      </c>
      <c r="I607" s="346" t="s">
        <v>1646</v>
      </c>
      <c r="J607" s="346" t="s">
        <v>1646</v>
      </c>
      <c r="L607" s="819" t="str">
        <f t="shared" ref="L607" si="346">IF(OR(H607="Oui",H607="Yes"),G607,"")</f>
        <v/>
      </c>
      <c r="M607" s="819" t="str">
        <f t="shared" ref="M607" si="347">IF(OR(I607="Oui",I607="Yes"),G607,"")</f>
        <v/>
      </c>
      <c r="N607" s="819" t="str">
        <f t="shared" ref="N607" si="348">IF(OR(J607="Oui",J607="Yes"),G607,"")</f>
        <v/>
      </c>
    </row>
    <row r="608" spans="1:14" ht="28">
      <c r="A608" s="98" t="s">
        <v>336</v>
      </c>
      <c r="B608" s="40" t="s">
        <v>923</v>
      </c>
      <c r="C608" s="60">
        <v>1</v>
      </c>
      <c r="D608" s="60">
        <v>1</v>
      </c>
      <c r="E608" s="61" t="s">
        <v>563</v>
      </c>
      <c r="F608" s="62">
        <v>0</v>
      </c>
      <c r="G608" s="412">
        <f t="shared" si="345"/>
        <v>0</v>
      </c>
      <c r="H608" s="346" t="s">
        <v>1646</v>
      </c>
      <c r="I608" s="346" t="s">
        <v>1646</v>
      </c>
      <c r="J608" s="346" t="s">
        <v>1646</v>
      </c>
      <c r="L608" s="819" t="str">
        <f t="shared" ref="L608:L618" si="349">IF(OR(H608="Oui",H608="Yes"),G608,"")</f>
        <v/>
      </c>
      <c r="M608" s="819" t="str">
        <f t="shared" ref="M608:M618" si="350">IF(OR(I608="Oui",I608="Yes"),G608,"")</f>
        <v/>
      </c>
      <c r="N608" s="819" t="str">
        <f t="shared" ref="N608:N618" si="351">IF(OR(J608="Oui",J608="Yes"),G608,"")</f>
        <v/>
      </c>
    </row>
    <row r="609" spans="1:14" ht="28">
      <c r="A609" s="98" t="s">
        <v>337</v>
      </c>
      <c r="B609" s="40" t="s">
        <v>924</v>
      </c>
      <c r="C609" s="60">
        <v>1</v>
      </c>
      <c r="D609" s="60">
        <v>1</v>
      </c>
      <c r="E609" s="61" t="s">
        <v>563</v>
      </c>
      <c r="F609" s="62">
        <v>0</v>
      </c>
      <c r="G609" s="412">
        <f t="shared" si="345"/>
        <v>0</v>
      </c>
      <c r="H609" s="346" t="s">
        <v>1646</v>
      </c>
      <c r="I609" s="346" t="s">
        <v>1646</v>
      </c>
      <c r="J609" s="346" t="s">
        <v>1646</v>
      </c>
      <c r="L609" s="819" t="str">
        <f t="shared" si="349"/>
        <v/>
      </c>
      <c r="M609" s="819" t="str">
        <f t="shared" si="350"/>
        <v/>
      </c>
      <c r="N609" s="819" t="str">
        <f t="shared" si="351"/>
        <v/>
      </c>
    </row>
    <row r="610" spans="1:14" ht="28">
      <c r="A610" s="98" t="s">
        <v>338</v>
      </c>
      <c r="B610" s="40" t="s">
        <v>925</v>
      </c>
      <c r="C610" s="60">
        <v>1</v>
      </c>
      <c r="D610" s="60">
        <v>1</v>
      </c>
      <c r="E610" s="61" t="s">
        <v>563</v>
      </c>
      <c r="F610" s="62">
        <v>0</v>
      </c>
      <c r="G610" s="412">
        <f t="shared" si="345"/>
        <v>0</v>
      </c>
      <c r="H610" s="346" t="s">
        <v>1646</v>
      </c>
      <c r="I610" s="346" t="s">
        <v>1646</v>
      </c>
      <c r="J610" s="346" t="s">
        <v>1646</v>
      </c>
      <c r="L610" s="819" t="str">
        <f t="shared" si="349"/>
        <v/>
      </c>
      <c r="M610" s="819" t="str">
        <f t="shared" si="350"/>
        <v/>
      </c>
      <c r="N610" s="819" t="str">
        <f t="shared" si="351"/>
        <v/>
      </c>
    </row>
    <row r="611" spans="1:14" ht="28">
      <c r="A611" s="98" t="s">
        <v>339</v>
      </c>
      <c r="B611" s="40" t="s">
        <v>926</v>
      </c>
      <c r="C611" s="60">
        <v>1</v>
      </c>
      <c r="D611" s="60">
        <v>1</v>
      </c>
      <c r="E611" s="61" t="s">
        <v>563</v>
      </c>
      <c r="F611" s="62">
        <v>0</v>
      </c>
      <c r="G611" s="412">
        <f t="shared" si="345"/>
        <v>0</v>
      </c>
      <c r="H611" s="346" t="s">
        <v>1646</v>
      </c>
      <c r="I611" s="346" t="s">
        <v>1646</v>
      </c>
      <c r="J611" s="346" t="s">
        <v>1646</v>
      </c>
      <c r="L611" s="819" t="str">
        <f t="shared" si="349"/>
        <v/>
      </c>
      <c r="M611" s="819" t="str">
        <f t="shared" si="350"/>
        <v/>
      </c>
      <c r="N611" s="819" t="str">
        <f t="shared" si="351"/>
        <v/>
      </c>
    </row>
    <row r="612" spans="1:14" ht="28">
      <c r="A612" s="98" t="s">
        <v>340</v>
      </c>
      <c r="B612" s="40" t="s">
        <v>161</v>
      </c>
      <c r="C612" s="60">
        <v>1</v>
      </c>
      <c r="D612" s="60">
        <v>1</v>
      </c>
      <c r="E612" s="61" t="s">
        <v>563</v>
      </c>
      <c r="F612" s="62">
        <v>0</v>
      </c>
      <c r="G612" s="412">
        <f t="shared" si="345"/>
        <v>0</v>
      </c>
      <c r="H612" s="346" t="s">
        <v>1646</v>
      </c>
      <c r="I612" s="346" t="s">
        <v>1646</v>
      </c>
      <c r="J612" s="346" t="s">
        <v>1646</v>
      </c>
      <c r="L612" s="819" t="str">
        <f t="shared" si="349"/>
        <v/>
      </c>
      <c r="M612" s="819" t="str">
        <f t="shared" si="350"/>
        <v/>
      </c>
      <c r="N612" s="819" t="str">
        <f t="shared" si="351"/>
        <v/>
      </c>
    </row>
    <row r="613" spans="1:14" ht="28">
      <c r="A613" s="98" t="s">
        <v>341</v>
      </c>
      <c r="B613" s="40" t="s">
        <v>1438</v>
      </c>
      <c r="C613" s="60">
        <v>1</v>
      </c>
      <c r="D613" s="60">
        <v>1</v>
      </c>
      <c r="E613" s="61" t="s">
        <v>563</v>
      </c>
      <c r="F613" s="62">
        <v>0</v>
      </c>
      <c r="G613" s="412">
        <f t="shared" si="345"/>
        <v>0</v>
      </c>
      <c r="H613" s="346" t="s">
        <v>1646</v>
      </c>
      <c r="I613" s="346" t="s">
        <v>1646</v>
      </c>
      <c r="J613" s="346" t="s">
        <v>1646</v>
      </c>
      <c r="L613" s="819" t="str">
        <f t="shared" si="349"/>
        <v/>
      </c>
      <c r="M613" s="819" t="str">
        <f t="shared" si="350"/>
        <v/>
      </c>
      <c r="N613" s="819" t="str">
        <f t="shared" si="351"/>
        <v/>
      </c>
    </row>
    <row r="614" spans="1:14" ht="28">
      <c r="A614" s="98" t="s">
        <v>342</v>
      </c>
      <c r="B614" s="40" t="s">
        <v>927</v>
      </c>
      <c r="C614" s="60">
        <v>1</v>
      </c>
      <c r="D614" s="60">
        <v>1</v>
      </c>
      <c r="E614" s="61" t="s">
        <v>563</v>
      </c>
      <c r="F614" s="62">
        <v>0</v>
      </c>
      <c r="G614" s="412">
        <f t="shared" si="345"/>
        <v>0</v>
      </c>
      <c r="H614" s="346" t="s">
        <v>1646</v>
      </c>
      <c r="I614" s="346" t="s">
        <v>1646</v>
      </c>
      <c r="J614" s="346" t="s">
        <v>1646</v>
      </c>
      <c r="L614" s="819" t="str">
        <f t="shared" si="349"/>
        <v/>
      </c>
      <c r="M614" s="819" t="str">
        <f t="shared" si="350"/>
        <v/>
      </c>
      <c r="N614" s="819" t="str">
        <f t="shared" si="351"/>
        <v/>
      </c>
    </row>
    <row r="615" spans="1:14" ht="28">
      <c r="A615" s="98" t="s">
        <v>343</v>
      </c>
      <c r="B615" s="40" t="s">
        <v>776</v>
      </c>
      <c r="C615" s="60">
        <v>1</v>
      </c>
      <c r="D615" s="60">
        <v>1</v>
      </c>
      <c r="E615" s="61" t="s">
        <v>563</v>
      </c>
      <c r="F615" s="62">
        <v>0</v>
      </c>
      <c r="G615" s="412">
        <f t="shared" si="345"/>
        <v>0</v>
      </c>
      <c r="H615" s="346" t="s">
        <v>1646</v>
      </c>
      <c r="I615" s="346" t="s">
        <v>1646</v>
      </c>
      <c r="J615" s="346" t="s">
        <v>1646</v>
      </c>
      <c r="L615" s="819" t="str">
        <f t="shared" si="349"/>
        <v/>
      </c>
      <c r="M615" s="819" t="str">
        <f t="shared" si="350"/>
        <v/>
      </c>
      <c r="N615" s="819" t="str">
        <f t="shared" si="351"/>
        <v/>
      </c>
    </row>
    <row r="616" spans="1:14" ht="28">
      <c r="A616" s="98" t="s">
        <v>344</v>
      </c>
      <c r="B616" s="40" t="s">
        <v>928</v>
      </c>
      <c r="C616" s="60">
        <v>1</v>
      </c>
      <c r="D616" s="60">
        <v>1</v>
      </c>
      <c r="E616" s="61" t="s">
        <v>563</v>
      </c>
      <c r="F616" s="62">
        <v>0</v>
      </c>
      <c r="G616" s="412">
        <f t="shared" si="345"/>
        <v>0</v>
      </c>
      <c r="H616" s="346" t="s">
        <v>1646</v>
      </c>
      <c r="I616" s="346" t="s">
        <v>1646</v>
      </c>
      <c r="J616" s="346" t="s">
        <v>1646</v>
      </c>
      <c r="L616" s="819" t="str">
        <f t="shared" si="349"/>
        <v/>
      </c>
      <c r="M616" s="819" t="str">
        <f t="shared" si="350"/>
        <v/>
      </c>
      <c r="N616" s="819" t="str">
        <f t="shared" si="351"/>
        <v/>
      </c>
    </row>
    <row r="617" spans="1:14" ht="28">
      <c r="A617" s="98" t="s">
        <v>345</v>
      </c>
      <c r="B617" s="40" t="s">
        <v>929</v>
      </c>
      <c r="C617" s="60">
        <v>1</v>
      </c>
      <c r="D617" s="60">
        <v>1</v>
      </c>
      <c r="E617" s="61" t="s">
        <v>563</v>
      </c>
      <c r="F617" s="62">
        <v>0</v>
      </c>
      <c r="G617" s="412">
        <f t="shared" si="345"/>
        <v>0</v>
      </c>
      <c r="H617" s="346" t="s">
        <v>1646</v>
      </c>
      <c r="I617" s="346" t="s">
        <v>1646</v>
      </c>
      <c r="J617" s="346" t="s">
        <v>1646</v>
      </c>
      <c r="L617" s="819" t="str">
        <f t="shared" si="349"/>
        <v/>
      </c>
      <c r="M617" s="819" t="str">
        <f t="shared" si="350"/>
        <v/>
      </c>
      <c r="N617" s="819" t="str">
        <f t="shared" si="351"/>
        <v/>
      </c>
    </row>
    <row r="618" spans="1:14" ht="28">
      <c r="A618" s="98" t="s">
        <v>346</v>
      </c>
      <c r="B618" s="40" t="s">
        <v>2795</v>
      </c>
      <c r="C618" s="60">
        <v>1</v>
      </c>
      <c r="D618" s="60">
        <v>1</v>
      </c>
      <c r="E618" s="61" t="s">
        <v>563</v>
      </c>
      <c r="F618" s="62">
        <v>0</v>
      </c>
      <c r="G618" s="412">
        <f t="shared" si="345"/>
        <v>0</v>
      </c>
      <c r="H618" s="346" t="s">
        <v>1646</v>
      </c>
      <c r="I618" s="346" t="s">
        <v>1646</v>
      </c>
      <c r="J618" s="346" t="s">
        <v>1646</v>
      </c>
      <c r="L618" s="819" t="str">
        <f t="shared" si="349"/>
        <v/>
      </c>
      <c r="M618" s="819" t="str">
        <f t="shared" si="350"/>
        <v/>
      </c>
      <c r="N618" s="819" t="str">
        <f t="shared" si="351"/>
        <v/>
      </c>
    </row>
    <row r="619" spans="1:14" ht="28">
      <c r="A619" s="98" t="s">
        <v>347</v>
      </c>
      <c r="B619" s="40" t="s">
        <v>930</v>
      </c>
      <c r="C619" s="60">
        <v>1</v>
      </c>
      <c r="D619" s="60">
        <v>1</v>
      </c>
      <c r="E619" s="61" t="s">
        <v>563</v>
      </c>
      <c r="F619" s="62">
        <v>0</v>
      </c>
      <c r="G619" s="412">
        <f t="shared" si="345"/>
        <v>0</v>
      </c>
      <c r="H619" s="346" t="s">
        <v>1646</v>
      </c>
      <c r="I619" s="346" t="s">
        <v>1646</v>
      </c>
      <c r="J619" s="346" t="s">
        <v>1646</v>
      </c>
      <c r="L619" s="819" t="str">
        <f t="shared" ref="L619:L621" si="352">IF(OR(H619="Oui",H619="Yes"),G619,"")</f>
        <v/>
      </c>
      <c r="M619" s="819" t="str">
        <f t="shared" ref="M619:M621" si="353">IF(OR(I619="Oui",I619="Yes"),G619,"")</f>
        <v/>
      </c>
      <c r="N619" s="819" t="str">
        <f t="shared" ref="N619:N621" si="354">IF(OR(J619="Oui",J619="Yes"),G619,"")</f>
        <v/>
      </c>
    </row>
    <row r="620" spans="1:14" ht="28">
      <c r="A620" s="98" t="s">
        <v>348</v>
      </c>
      <c r="B620" s="40" t="s">
        <v>931</v>
      </c>
      <c r="C620" s="60">
        <v>1</v>
      </c>
      <c r="D620" s="60">
        <v>1</v>
      </c>
      <c r="E620" s="61" t="s">
        <v>563</v>
      </c>
      <c r="F620" s="62">
        <v>0</v>
      </c>
      <c r="G620" s="412">
        <f t="shared" si="345"/>
        <v>0</v>
      </c>
      <c r="H620" s="346" t="s">
        <v>1646</v>
      </c>
      <c r="I620" s="346" t="s">
        <v>1646</v>
      </c>
      <c r="J620" s="346" t="s">
        <v>1646</v>
      </c>
      <c r="L620" s="819" t="str">
        <f t="shared" si="352"/>
        <v/>
      </c>
      <c r="M620" s="819" t="str">
        <f t="shared" si="353"/>
        <v/>
      </c>
      <c r="N620" s="819" t="str">
        <f t="shared" si="354"/>
        <v/>
      </c>
    </row>
    <row r="621" spans="1:14" ht="28">
      <c r="A621" s="98" t="s">
        <v>349</v>
      </c>
      <c r="B621" s="40" t="s">
        <v>787</v>
      </c>
      <c r="C621" s="60">
        <v>1</v>
      </c>
      <c r="D621" s="60">
        <v>1</v>
      </c>
      <c r="E621" s="61" t="s">
        <v>563</v>
      </c>
      <c r="F621" s="62">
        <v>0</v>
      </c>
      <c r="G621" s="412">
        <f t="shared" si="345"/>
        <v>0</v>
      </c>
      <c r="H621" s="346" t="s">
        <v>1646</v>
      </c>
      <c r="I621" s="346" t="s">
        <v>1646</v>
      </c>
      <c r="J621" s="346" t="s">
        <v>1646</v>
      </c>
      <c r="L621" s="819" t="str">
        <f t="shared" si="352"/>
        <v/>
      </c>
      <c r="M621" s="819" t="str">
        <f t="shared" si="353"/>
        <v/>
      </c>
      <c r="N621" s="819" t="str">
        <f t="shared" si="354"/>
        <v/>
      </c>
    </row>
    <row r="622" spans="1:14" s="56" customFormat="1" ht="19" customHeight="1">
      <c r="A622" s="95">
        <v>43</v>
      </c>
      <c r="B622" s="191" t="s">
        <v>922</v>
      </c>
      <c r="C622" s="83"/>
      <c r="D622" s="158"/>
      <c r="E622" s="84"/>
      <c r="F622" s="84"/>
      <c r="G622" s="408">
        <f>SUM(G607:G621)</f>
        <v>0</v>
      </c>
      <c r="H622" s="297"/>
      <c r="I622" s="297"/>
      <c r="J622" s="297"/>
      <c r="L622" s="825">
        <f t="shared" ref="L622" si="355">SUM(L607:L621)</f>
        <v>0</v>
      </c>
      <c r="M622" s="825">
        <f t="shared" ref="M622" si="356">SUM(M607:M621)</f>
        <v>0</v>
      </c>
      <c r="N622" s="825">
        <f t="shared" ref="N622" si="357">SUM(N607:N621)</f>
        <v>0</v>
      </c>
    </row>
    <row r="623" spans="1:14">
      <c r="A623" s="73"/>
      <c r="D623" s="93"/>
      <c r="G623" s="425"/>
    </row>
    <row r="624" spans="1:14">
      <c r="A624" s="94">
        <v>44</v>
      </c>
      <c r="B624" s="190" t="s">
        <v>932</v>
      </c>
      <c r="C624" s="75"/>
      <c r="D624" s="113"/>
      <c r="E624" s="76"/>
      <c r="F624" s="76"/>
      <c r="G624" s="427"/>
    </row>
    <row r="625" spans="1:14" ht="42">
      <c r="A625" s="298" t="s">
        <v>592</v>
      </c>
      <c r="B625" s="299" t="s">
        <v>562</v>
      </c>
      <c r="C625" s="300" t="s">
        <v>668</v>
      </c>
      <c r="D625" s="301" t="s">
        <v>669</v>
      </c>
      <c r="E625" s="301" t="s">
        <v>670</v>
      </c>
      <c r="F625" s="302" t="s">
        <v>671</v>
      </c>
      <c r="G625" s="424" t="s">
        <v>560</v>
      </c>
      <c r="H625" s="417" t="s">
        <v>2837</v>
      </c>
      <c r="I625" s="418" t="s">
        <v>2793</v>
      </c>
      <c r="J625" s="418" t="s">
        <v>1647</v>
      </c>
      <c r="L625" s="822" t="s">
        <v>2837</v>
      </c>
      <c r="M625" s="823" t="s">
        <v>2793</v>
      </c>
      <c r="N625" s="827" t="s">
        <v>1647</v>
      </c>
    </row>
    <row r="626" spans="1:14" ht="14">
      <c r="A626" s="116">
        <v>44.01</v>
      </c>
      <c r="B626" s="219" t="s">
        <v>935</v>
      </c>
      <c r="C626" s="165"/>
      <c r="D626" s="166"/>
      <c r="E626" s="167"/>
      <c r="F626" s="168"/>
      <c r="G626" s="969">
        <f>(C627*D627*F627)+(C628*D628*F628)</f>
        <v>0</v>
      </c>
      <c r="H626" s="943" t="s">
        <v>1646</v>
      </c>
      <c r="I626" s="943" t="s">
        <v>1646</v>
      </c>
      <c r="J626" s="943" t="s">
        <v>1646</v>
      </c>
      <c r="L626" s="950" t="str">
        <f t="shared" ref="L626" si="358">IF(OR(H626="Oui",H626="Yes"),G626,"")</f>
        <v/>
      </c>
      <c r="M626" s="950" t="str">
        <f t="shared" ref="M626" si="359">IF(OR(I626="Oui",I626="Yes"),G626,"")</f>
        <v/>
      </c>
      <c r="N626" s="950" t="str">
        <f t="shared" ref="N626" si="360">IF(OR(J626="Oui",J626="Yes"),G626,"")</f>
        <v/>
      </c>
    </row>
    <row r="627" spans="1:14" ht="14">
      <c r="A627" s="117"/>
      <c r="B627" s="169" t="s">
        <v>936</v>
      </c>
      <c r="C627" s="161">
        <v>1</v>
      </c>
      <c r="D627" s="161">
        <v>1</v>
      </c>
      <c r="E627" s="162" t="s">
        <v>563</v>
      </c>
      <c r="F627" s="164">
        <v>0</v>
      </c>
      <c r="G627" s="970"/>
      <c r="H627" s="944"/>
      <c r="I627" s="944"/>
      <c r="J627" s="944"/>
      <c r="L627" s="950"/>
      <c r="M627" s="950"/>
      <c r="N627" s="950"/>
    </row>
    <row r="628" spans="1:14" ht="14">
      <c r="A628" s="118"/>
      <c r="B628" s="119" t="s">
        <v>515</v>
      </c>
      <c r="C628" s="159">
        <v>1</v>
      </c>
      <c r="D628" s="159">
        <v>1</v>
      </c>
      <c r="E628" s="163" t="s">
        <v>563</v>
      </c>
      <c r="F628" s="160">
        <v>0</v>
      </c>
      <c r="G628" s="970"/>
      <c r="H628" s="945"/>
      <c r="I628" s="945"/>
      <c r="J628" s="945"/>
      <c r="L628" s="950"/>
      <c r="M628" s="950"/>
      <c r="N628" s="950"/>
    </row>
    <row r="629" spans="1:14" ht="28">
      <c r="A629" s="98" t="s">
        <v>350</v>
      </c>
      <c r="B629" s="40" t="s">
        <v>924</v>
      </c>
      <c r="C629" s="60">
        <v>1</v>
      </c>
      <c r="D629" s="60">
        <v>1</v>
      </c>
      <c r="E629" s="61" t="s">
        <v>563</v>
      </c>
      <c r="F629" s="62">
        <v>0</v>
      </c>
      <c r="G629" s="412">
        <f t="shared" ref="G629:G636" si="361">C629*D629*F629</f>
        <v>0</v>
      </c>
      <c r="H629" s="346" t="s">
        <v>1646</v>
      </c>
      <c r="I629" s="346" t="s">
        <v>1646</v>
      </c>
      <c r="J629" s="346" t="s">
        <v>1646</v>
      </c>
      <c r="L629" s="819" t="str">
        <f t="shared" ref="L629" si="362">IF(OR(H629="Oui",H629="Yes"),G629,"")</f>
        <v/>
      </c>
      <c r="M629" s="819" t="str">
        <f t="shared" ref="M629" si="363">IF(OR(I629="Oui",I629="Yes"),G629,"")</f>
        <v/>
      </c>
      <c r="N629" s="829" t="str">
        <f t="shared" ref="N629" si="364">IF(OR(J629="Oui",J629="Yes"),G629,"")</f>
        <v/>
      </c>
    </row>
    <row r="630" spans="1:14" ht="28">
      <c r="A630" s="98" t="s">
        <v>351</v>
      </c>
      <c r="B630" s="40" t="s">
        <v>925</v>
      </c>
      <c r="C630" s="60">
        <v>1</v>
      </c>
      <c r="D630" s="60">
        <v>1</v>
      </c>
      <c r="E630" s="61" t="s">
        <v>563</v>
      </c>
      <c r="F630" s="62">
        <v>0</v>
      </c>
      <c r="G630" s="412">
        <f t="shared" si="361"/>
        <v>0</v>
      </c>
      <c r="H630" s="346" t="s">
        <v>1646</v>
      </c>
      <c r="I630" s="346" t="s">
        <v>1646</v>
      </c>
      <c r="J630" s="346" t="s">
        <v>1646</v>
      </c>
      <c r="L630" s="819" t="str">
        <f t="shared" ref="L630:L636" si="365">IF(OR(H630="Oui",H630="Yes"),G630,"")</f>
        <v/>
      </c>
      <c r="M630" s="819" t="str">
        <f t="shared" ref="M630:M636" si="366">IF(OR(I630="Oui",I630="Yes"),G630,"")</f>
        <v/>
      </c>
      <c r="N630" s="829" t="str">
        <f t="shared" ref="N630:N636" si="367">IF(OR(J630="Oui",J630="Yes"),G630,"")</f>
        <v/>
      </c>
    </row>
    <row r="631" spans="1:14" ht="28">
      <c r="A631" s="98" t="s">
        <v>352</v>
      </c>
      <c r="B631" s="40" t="s">
        <v>937</v>
      </c>
      <c r="C631" s="60">
        <v>1</v>
      </c>
      <c r="D631" s="60">
        <v>1</v>
      </c>
      <c r="E631" s="61" t="s">
        <v>563</v>
      </c>
      <c r="F631" s="62">
        <v>0</v>
      </c>
      <c r="G631" s="412">
        <f t="shared" si="361"/>
        <v>0</v>
      </c>
      <c r="H631" s="346" t="s">
        <v>1646</v>
      </c>
      <c r="I631" s="346" t="s">
        <v>1646</v>
      </c>
      <c r="J631" s="346" t="s">
        <v>1646</v>
      </c>
      <c r="L631" s="819" t="str">
        <f t="shared" si="365"/>
        <v/>
      </c>
      <c r="M631" s="819" t="str">
        <f t="shared" si="366"/>
        <v/>
      </c>
      <c r="N631" s="829" t="str">
        <f t="shared" si="367"/>
        <v/>
      </c>
    </row>
    <row r="632" spans="1:14" ht="28">
      <c r="A632" s="98" t="s">
        <v>353</v>
      </c>
      <c r="B632" s="40" t="s">
        <v>938</v>
      </c>
      <c r="C632" s="60">
        <v>1</v>
      </c>
      <c r="D632" s="60">
        <v>1</v>
      </c>
      <c r="E632" s="61" t="s">
        <v>563</v>
      </c>
      <c r="F632" s="62">
        <v>0</v>
      </c>
      <c r="G632" s="412">
        <f t="shared" si="361"/>
        <v>0</v>
      </c>
      <c r="H632" s="346" t="s">
        <v>1646</v>
      </c>
      <c r="I632" s="346" t="s">
        <v>1646</v>
      </c>
      <c r="J632" s="346" t="s">
        <v>1646</v>
      </c>
      <c r="L632" s="819" t="str">
        <f t="shared" si="365"/>
        <v/>
      </c>
      <c r="M632" s="819" t="str">
        <f t="shared" si="366"/>
        <v/>
      </c>
      <c r="N632" s="829" t="str">
        <f t="shared" si="367"/>
        <v/>
      </c>
    </row>
    <row r="633" spans="1:14" ht="28">
      <c r="A633" s="98" t="s">
        <v>354</v>
      </c>
      <c r="B633" s="40" t="s">
        <v>934</v>
      </c>
      <c r="C633" s="60">
        <v>1</v>
      </c>
      <c r="D633" s="60">
        <v>1</v>
      </c>
      <c r="E633" s="61" t="s">
        <v>563</v>
      </c>
      <c r="F633" s="62">
        <v>0</v>
      </c>
      <c r="G633" s="412">
        <f t="shared" si="361"/>
        <v>0</v>
      </c>
      <c r="H633" s="346" t="s">
        <v>1646</v>
      </c>
      <c r="I633" s="346" t="s">
        <v>1646</v>
      </c>
      <c r="J633" s="346" t="s">
        <v>1646</v>
      </c>
      <c r="L633" s="819" t="str">
        <f t="shared" si="365"/>
        <v/>
      </c>
      <c r="M633" s="819" t="str">
        <f t="shared" si="366"/>
        <v/>
      </c>
      <c r="N633" s="829" t="str">
        <f t="shared" si="367"/>
        <v/>
      </c>
    </row>
    <row r="634" spans="1:14" ht="28">
      <c r="A634" s="98" t="s">
        <v>355</v>
      </c>
      <c r="B634" s="40" t="s">
        <v>939</v>
      </c>
      <c r="C634" s="60">
        <v>1</v>
      </c>
      <c r="D634" s="60">
        <v>1</v>
      </c>
      <c r="E634" s="61" t="s">
        <v>563</v>
      </c>
      <c r="F634" s="62">
        <v>0</v>
      </c>
      <c r="G634" s="412">
        <f t="shared" si="361"/>
        <v>0</v>
      </c>
      <c r="H634" s="346" t="s">
        <v>1646</v>
      </c>
      <c r="I634" s="346" t="s">
        <v>1646</v>
      </c>
      <c r="J634" s="346" t="s">
        <v>1646</v>
      </c>
      <c r="L634" s="819" t="str">
        <f t="shared" si="365"/>
        <v/>
      </c>
      <c r="M634" s="819" t="str">
        <f t="shared" si="366"/>
        <v/>
      </c>
      <c r="N634" s="829" t="str">
        <f t="shared" si="367"/>
        <v/>
      </c>
    </row>
    <row r="635" spans="1:14" ht="28">
      <c r="A635" s="98" t="s">
        <v>356</v>
      </c>
      <c r="B635" s="40" t="s">
        <v>929</v>
      </c>
      <c r="C635" s="60">
        <v>1</v>
      </c>
      <c r="D635" s="60">
        <v>1</v>
      </c>
      <c r="E635" s="61" t="s">
        <v>563</v>
      </c>
      <c r="F635" s="62">
        <v>0</v>
      </c>
      <c r="G635" s="412">
        <f t="shared" si="361"/>
        <v>0</v>
      </c>
      <c r="H635" s="346" t="s">
        <v>1646</v>
      </c>
      <c r="I635" s="346" t="s">
        <v>1646</v>
      </c>
      <c r="J635" s="346" t="s">
        <v>1646</v>
      </c>
      <c r="L635" s="819" t="str">
        <f t="shared" si="365"/>
        <v/>
      </c>
      <c r="M635" s="819" t="str">
        <f t="shared" si="366"/>
        <v/>
      </c>
      <c r="N635" s="829" t="str">
        <f t="shared" si="367"/>
        <v/>
      </c>
    </row>
    <row r="636" spans="1:14" ht="28">
      <c r="A636" s="98" t="s">
        <v>357</v>
      </c>
      <c r="B636" s="40" t="s">
        <v>787</v>
      </c>
      <c r="C636" s="60">
        <v>1</v>
      </c>
      <c r="D636" s="60">
        <v>1</v>
      </c>
      <c r="E636" s="61" t="s">
        <v>563</v>
      </c>
      <c r="F636" s="62">
        <v>0</v>
      </c>
      <c r="G636" s="412">
        <f t="shared" si="361"/>
        <v>0</v>
      </c>
      <c r="H636" s="346" t="s">
        <v>1646</v>
      </c>
      <c r="I636" s="346" t="s">
        <v>1646</v>
      </c>
      <c r="J636" s="346" t="s">
        <v>1646</v>
      </c>
      <c r="L636" s="819" t="str">
        <f t="shared" si="365"/>
        <v/>
      </c>
      <c r="M636" s="819" t="str">
        <f t="shared" si="366"/>
        <v/>
      </c>
      <c r="N636" s="829" t="str">
        <f t="shared" si="367"/>
        <v/>
      </c>
    </row>
    <row r="637" spans="1:14" s="56" customFormat="1" ht="19" customHeight="1">
      <c r="A637" s="95">
        <v>44</v>
      </c>
      <c r="B637" s="191" t="s">
        <v>933</v>
      </c>
      <c r="C637" s="91"/>
      <c r="D637" s="158"/>
      <c r="E637" s="84"/>
      <c r="F637" s="84"/>
      <c r="G637" s="408">
        <f>SUM(G626:G636)</f>
        <v>0</v>
      </c>
      <c r="H637" s="297"/>
      <c r="I637" s="297"/>
      <c r="J637" s="297"/>
      <c r="L637" s="825">
        <f t="shared" ref="L637" si="368">SUM(L626:L636)</f>
        <v>0</v>
      </c>
      <c r="M637" s="825">
        <f t="shared" ref="M637" si="369">SUM(M626:M636)</f>
        <v>0</v>
      </c>
      <c r="N637" s="826">
        <f t="shared" ref="N637" si="370">SUM(N626:N636)</f>
        <v>0</v>
      </c>
    </row>
    <row r="638" spans="1:14">
      <c r="A638" s="93"/>
      <c r="D638" s="93"/>
      <c r="G638" s="427"/>
    </row>
    <row r="639" spans="1:14">
      <c r="A639" s="94">
        <v>45</v>
      </c>
      <c r="B639" s="190" t="s">
        <v>940</v>
      </c>
      <c r="C639" s="75"/>
      <c r="D639" s="113"/>
      <c r="E639" s="76"/>
      <c r="F639" s="76"/>
      <c r="G639" s="427"/>
    </row>
    <row r="640" spans="1:14" ht="42">
      <c r="A640" s="298" t="s">
        <v>592</v>
      </c>
      <c r="B640" s="299" t="s">
        <v>562</v>
      </c>
      <c r="C640" s="300" t="s">
        <v>668</v>
      </c>
      <c r="D640" s="301" t="s">
        <v>669</v>
      </c>
      <c r="E640" s="301" t="s">
        <v>670</v>
      </c>
      <c r="F640" s="302" t="s">
        <v>671</v>
      </c>
      <c r="G640" s="424" t="s">
        <v>560</v>
      </c>
      <c r="H640" s="417" t="s">
        <v>2837</v>
      </c>
      <c r="I640" s="418" t="s">
        <v>2793</v>
      </c>
      <c r="J640" s="418" t="s">
        <v>1647</v>
      </c>
      <c r="L640" s="822" t="s">
        <v>2837</v>
      </c>
      <c r="M640" s="823" t="s">
        <v>2793</v>
      </c>
      <c r="N640" s="823" t="s">
        <v>1647</v>
      </c>
    </row>
    <row r="641" spans="1:14" ht="28">
      <c r="A641" s="98" t="s">
        <v>358</v>
      </c>
      <c r="B641" s="200" t="s">
        <v>1171</v>
      </c>
      <c r="C641" s="60">
        <v>1</v>
      </c>
      <c r="D641" s="60">
        <v>1</v>
      </c>
      <c r="E641" s="61" t="s">
        <v>563</v>
      </c>
      <c r="F641" s="62">
        <v>0</v>
      </c>
      <c r="G641" s="412">
        <f t="shared" ref="G641:G650" si="371">C641*D641*F641</f>
        <v>0</v>
      </c>
      <c r="H641" s="346" t="s">
        <v>1646</v>
      </c>
      <c r="I641" s="346" t="s">
        <v>1646</v>
      </c>
      <c r="J641" s="346" t="s">
        <v>1646</v>
      </c>
      <c r="L641" s="819" t="str">
        <f t="shared" ref="L641" si="372">IF(OR(H641="Oui",H641="Yes"),G641,"")</f>
        <v/>
      </c>
      <c r="M641" s="819" t="str">
        <f t="shared" ref="M641" si="373">IF(OR(I641="Oui",I641="Yes"),G641,"")</f>
        <v/>
      </c>
      <c r="N641" s="819" t="str">
        <f t="shared" ref="N641" si="374">IF(OR(J641="Oui",J641="Yes"),G641,"")</f>
        <v/>
      </c>
    </row>
    <row r="642" spans="1:14" ht="28">
      <c r="A642" s="99" t="s">
        <v>359</v>
      </c>
      <c r="B642" s="199" t="s">
        <v>1172</v>
      </c>
      <c r="C642" s="60">
        <v>1</v>
      </c>
      <c r="D642" s="60">
        <v>1</v>
      </c>
      <c r="E642" s="61" t="s">
        <v>563</v>
      </c>
      <c r="F642" s="62">
        <v>0</v>
      </c>
      <c r="G642" s="412">
        <f t="shared" si="371"/>
        <v>0</v>
      </c>
      <c r="H642" s="346" t="s">
        <v>1646</v>
      </c>
      <c r="I642" s="346" t="s">
        <v>1646</v>
      </c>
      <c r="J642" s="346" t="s">
        <v>1646</v>
      </c>
      <c r="L642" s="819" t="str">
        <f t="shared" ref="L642:L650" si="375">IF(OR(H642="Oui",H642="Yes"),G642,"")</f>
        <v/>
      </c>
      <c r="M642" s="819" t="str">
        <f t="shared" ref="M642:M650" si="376">IF(OR(I642="Oui",I642="Yes"),G642,"")</f>
        <v/>
      </c>
      <c r="N642" s="819" t="str">
        <f t="shared" ref="N642:N650" si="377">IF(OR(J642="Oui",J642="Yes"),G642,"")</f>
        <v/>
      </c>
    </row>
    <row r="643" spans="1:14" ht="28">
      <c r="A643" s="99" t="s">
        <v>360</v>
      </c>
      <c r="B643" s="199" t="s">
        <v>2796</v>
      </c>
      <c r="C643" s="60">
        <v>1</v>
      </c>
      <c r="D643" s="60">
        <v>1</v>
      </c>
      <c r="E643" s="61" t="s">
        <v>563</v>
      </c>
      <c r="F643" s="62">
        <v>0</v>
      </c>
      <c r="G643" s="412">
        <f t="shared" si="371"/>
        <v>0</v>
      </c>
      <c r="H643" s="346" t="s">
        <v>1646</v>
      </c>
      <c r="I643" s="346" t="s">
        <v>1646</v>
      </c>
      <c r="J643" s="346" t="s">
        <v>1646</v>
      </c>
      <c r="L643" s="819" t="str">
        <f t="shared" si="375"/>
        <v/>
      </c>
      <c r="M643" s="819" t="str">
        <f t="shared" si="376"/>
        <v/>
      </c>
      <c r="N643" s="819" t="str">
        <f t="shared" si="377"/>
        <v/>
      </c>
    </row>
    <row r="644" spans="1:14" ht="28">
      <c r="A644" s="99" t="s">
        <v>361</v>
      </c>
      <c r="B644" s="199" t="s">
        <v>1173</v>
      </c>
      <c r="C644" s="60">
        <v>1</v>
      </c>
      <c r="D644" s="60">
        <v>1</v>
      </c>
      <c r="E644" s="61" t="s">
        <v>563</v>
      </c>
      <c r="F644" s="62">
        <v>0</v>
      </c>
      <c r="G644" s="412">
        <f t="shared" si="371"/>
        <v>0</v>
      </c>
      <c r="H644" s="346" t="s">
        <v>1646</v>
      </c>
      <c r="I644" s="346" t="s">
        <v>1646</v>
      </c>
      <c r="J644" s="346" t="s">
        <v>1646</v>
      </c>
      <c r="L644" s="819" t="str">
        <f t="shared" si="375"/>
        <v/>
      </c>
      <c r="M644" s="819" t="str">
        <f t="shared" si="376"/>
        <v/>
      </c>
      <c r="N644" s="819" t="str">
        <f t="shared" si="377"/>
        <v/>
      </c>
    </row>
    <row r="645" spans="1:14" ht="28">
      <c r="A645" s="98" t="s">
        <v>1439</v>
      </c>
      <c r="B645" s="121" t="s">
        <v>1589</v>
      </c>
      <c r="C645" s="60">
        <v>1</v>
      </c>
      <c r="D645" s="60">
        <v>1</v>
      </c>
      <c r="E645" s="61" t="s">
        <v>563</v>
      </c>
      <c r="F645" s="62">
        <v>0</v>
      </c>
      <c r="G645" s="412">
        <f t="shared" si="371"/>
        <v>0</v>
      </c>
      <c r="H645" s="346" t="s">
        <v>1646</v>
      </c>
      <c r="I645" s="346" t="s">
        <v>1646</v>
      </c>
      <c r="J645" s="346" t="s">
        <v>1646</v>
      </c>
      <c r="L645" s="819" t="str">
        <f t="shared" si="375"/>
        <v/>
      </c>
      <c r="M645" s="819" t="str">
        <f t="shared" si="376"/>
        <v/>
      </c>
      <c r="N645" s="819" t="str">
        <f t="shared" si="377"/>
        <v/>
      </c>
    </row>
    <row r="646" spans="1:14" ht="28">
      <c r="A646" s="99" t="s">
        <v>362</v>
      </c>
      <c r="B646" s="40" t="s">
        <v>908</v>
      </c>
      <c r="C646" s="60">
        <v>1</v>
      </c>
      <c r="D646" s="60">
        <v>1</v>
      </c>
      <c r="E646" s="61" t="s">
        <v>563</v>
      </c>
      <c r="F646" s="62">
        <v>0</v>
      </c>
      <c r="G646" s="412">
        <f t="shared" si="371"/>
        <v>0</v>
      </c>
      <c r="H646" s="346" t="s">
        <v>1646</v>
      </c>
      <c r="I646" s="346" t="s">
        <v>1646</v>
      </c>
      <c r="J646" s="346" t="s">
        <v>1646</v>
      </c>
      <c r="L646" s="819" t="str">
        <f t="shared" si="375"/>
        <v/>
      </c>
      <c r="M646" s="819" t="str">
        <f t="shared" si="376"/>
        <v/>
      </c>
      <c r="N646" s="819" t="str">
        <f t="shared" si="377"/>
        <v/>
      </c>
    </row>
    <row r="647" spans="1:14" ht="28">
      <c r="A647" s="99" t="s">
        <v>363</v>
      </c>
      <c r="B647" s="40" t="s">
        <v>364</v>
      </c>
      <c r="C647" s="60">
        <v>1</v>
      </c>
      <c r="D647" s="60">
        <v>1</v>
      </c>
      <c r="E647" s="61" t="s">
        <v>563</v>
      </c>
      <c r="F647" s="62">
        <v>0</v>
      </c>
      <c r="G647" s="412">
        <f t="shared" si="371"/>
        <v>0</v>
      </c>
      <c r="H647" s="346" t="s">
        <v>1646</v>
      </c>
      <c r="I647" s="346" t="s">
        <v>1646</v>
      </c>
      <c r="J647" s="346" t="s">
        <v>1646</v>
      </c>
      <c r="L647" s="819" t="str">
        <f t="shared" si="375"/>
        <v/>
      </c>
      <c r="M647" s="819" t="str">
        <f t="shared" si="376"/>
        <v/>
      </c>
      <c r="N647" s="819" t="str">
        <f t="shared" si="377"/>
        <v/>
      </c>
    </row>
    <row r="648" spans="1:14" ht="28">
      <c r="A648" s="99" t="s">
        <v>365</v>
      </c>
      <c r="B648" s="64" t="s">
        <v>943</v>
      </c>
      <c r="C648" s="60">
        <v>1</v>
      </c>
      <c r="D648" s="60">
        <v>1</v>
      </c>
      <c r="E648" s="61" t="s">
        <v>563</v>
      </c>
      <c r="F648" s="62">
        <v>0</v>
      </c>
      <c r="G648" s="412">
        <f t="shared" si="371"/>
        <v>0</v>
      </c>
      <c r="H648" s="346" t="s">
        <v>1646</v>
      </c>
      <c r="I648" s="346" t="s">
        <v>1646</v>
      </c>
      <c r="J648" s="346" t="s">
        <v>1646</v>
      </c>
      <c r="L648" s="819" t="str">
        <f t="shared" si="375"/>
        <v/>
      </c>
      <c r="M648" s="819" t="str">
        <f t="shared" si="376"/>
        <v/>
      </c>
      <c r="N648" s="819" t="str">
        <f t="shared" si="377"/>
        <v/>
      </c>
    </row>
    <row r="649" spans="1:14" ht="28">
      <c r="A649" s="98" t="s">
        <v>533</v>
      </c>
      <c r="B649" s="40" t="s">
        <v>944</v>
      </c>
      <c r="C649" s="60">
        <v>1</v>
      </c>
      <c r="D649" s="60">
        <v>1</v>
      </c>
      <c r="E649" s="61" t="s">
        <v>563</v>
      </c>
      <c r="F649" s="62">
        <v>0</v>
      </c>
      <c r="G649" s="412">
        <f t="shared" si="371"/>
        <v>0</v>
      </c>
      <c r="H649" s="346" t="s">
        <v>1646</v>
      </c>
      <c r="I649" s="346" t="s">
        <v>1646</v>
      </c>
      <c r="J649" s="346" t="s">
        <v>1646</v>
      </c>
      <c r="L649" s="819" t="str">
        <f t="shared" si="375"/>
        <v/>
      </c>
      <c r="M649" s="819" t="str">
        <f t="shared" si="376"/>
        <v/>
      </c>
      <c r="N649" s="819" t="str">
        <f t="shared" si="377"/>
        <v/>
      </c>
    </row>
    <row r="650" spans="1:14" ht="28">
      <c r="A650" s="98" t="s">
        <v>366</v>
      </c>
      <c r="B650" s="40" t="s">
        <v>787</v>
      </c>
      <c r="C650" s="60">
        <v>1</v>
      </c>
      <c r="D650" s="60">
        <v>1</v>
      </c>
      <c r="E650" s="61" t="s">
        <v>563</v>
      </c>
      <c r="F650" s="62">
        <v>0</v>
      </c>
      <c r="G650" s="412">
        <f t="shared" si="371"/>
        <v>0</v>
      </c>
      <c r="H650" s="346" t="s">
        <v>1646</v>
      </c>
      <c r="I650" s="346" t="s">
        <v>1646</v>
      </c>
      <c r="J650" s="346" t="s">
        <v>1646</v>
      </c>
      <c r="L650" s="819" t="str">
        <f t="shared" si="375"/>
        <v/>
      </c>
      <c r="M650" s="819" t="str">
        <f t="shared" si="376"/>
        <v/>
      </c>
      <c r="N650" s="819" t="str">
        <f t="shared" si="377"/>
        <v/>
      </c>
    </row>
    <row r="651" spans="1:14" s="56" customFormat="1" ht="19" customHeight="1">
      <c r="A651" s="95">
        <v>45</v>
      </c>
      <c r="B651" s="191" t="s">
        <v>941</v>
      </c>
      <c r="C651" s="83"/>
      <c r="D651" s="158"/>
      <c r="E651" s="84"/>
      <c r="F651" s="84"/>
      <c r="G651" s="408">
        <f>SUM(G641:G650)</f>
        <v>0</v>
      </c>
      <c r="H651" s="297"/>
      <c r="I651" s="297"/>
      <c r="J651" s="297"/>
      <c r="L651" s="825">
        <f t="shared" ref="L651" si="378">SUM(L641:L650)</f>
        <v>0</v>
      </c>
      <c r="M651" s="825">
        <f t="shared" ref="M651" si="379">SUM(M641:M650)</f>
        <v>0</v>
      </c>
      <c r="N651" s="825">
        <f t="shared" ref="N651" si="380">SUM(N641:N650)</f>
        <v>0</v>
      </c>
    </row>
    <row r="652" spans="1:14">
      <c r="A652" s="73"/>
      <c r="D652" s="93"/>
      <c r="G652" s="425"/>
    </row>
    <row r="653" spans="1:14">
      <c r="A653" s="94">
        <v>46</v>
      </c>
      <c r="B653" s="190" t="s">
        <v>945</v>
      </c>
      <c r="C653" s="75"/>
      <c r="D653" s="113"/>
      <c r="E653" s="76"/>
      <c r="F653" s="76"/>
      <c r="G653" s="427"/>
    </row>
    <row r="654" spans="1:14" ht="42">
      <c r="A654" s="298" t="s">
        <v>592</v>
      </c>
      <c r="B654" s="299" t="s">
        <v>562</v>
      </c>
      <c r="C654" s="300" t="s">
        <v>668</v>
      </c>
      <c r="D654" s="301" t="s">
        <v>669</v>
      </c>
      <c r="E654" s="301" t="s">
        <v>670</v>
      </c>
      <c r="F654" s="302" t="s">
        <v>671</v>
      </c>
      <c r="G654" s="424" t="s">
        <v>560</v>
      </c>
      <c r="H654" s="417" t="s">
        <v>2837</v>
      </c>
      <c r="I654" s="418" t="s">
        <v>2793</v>
      </c>
      <c r="J654" s="418" t="s">
        <v>1647</v>
      </c>
      <c r="L654" s="822" t="s">
        <v>2837</v>
      </c>
      <c r="M654" s="823" t="s">
        <v>2793</v>
      </c>
      <c r="N654" s="823" t="s">
        <v>1647</v>
      </c>
    </row>
    <row r="655" spans="1:14" ht="28">
      <c r="A655" s="98" t="s">
        <v>367</v>
      </c>
      <c r="B655" s="200" t="s">
        <v>1171</v>
      </c>
      <c r="C655" s="60">
        <v>1</v>
      </c>
      <c r="D655" s="60">
        <v>1</v>
      </c>
      <c r="E655" s="61" t="s">
        <v>563</v>
      </c>
      <c r="F655" s="62">
        <v>0</v>
      </c>
      <c r="G655" s="412">
        <f t="shared" ref="G655:G661" si="381">C655*D655*F655</f>
        <v>0</v>
      </c>
      <c r="H655" s="346" t="s">
        <v>1646</v>
      </c>
      <c r="I655" s="346" t="s">
        <v>1646</v>
      </c>
      <c r="J655" s="346" t="s">
        <v>1646</v>
      </c>
      <c r="L655" s="819" t="str">
        <f t="shared" ref="L655" si="382">IF(OR(H655="Oui",H655="Yes"),G655,"")</f>
        <v/>
      </c>
      <c r="M655" s="819" t="str">
        <f t="shared" ref="M655" si="383">IF(OR(I655="Oui",I655="Yes"),G655,"")</f>
        <v/>
      </c>
      <c r="N655" s="819" t="str">
        <f t="shared" ref="N655" si="384">IF(OR(J655="Oui",J655="Yes"),G655,"")</f>
        <v/>
      </c>
    </row>
    <row r="656" spans="1:14" ht="28">
      <c r="A656" s="99" t="s">
        <v>368</v>
      </c>
      <c r="B656" s="199" t="s">
        <v>1172</v>
      </c>
      <c r="C656" s="60">
        <v>1</v>
      </c>
      <c r="D656" s="60">
        <v>1</v>
      </c>
      <c r="E656" s="61" t="s">
        <v>563</v>
      </c>
      <c r="F656" s="62">
        <v>0</v>
      </c>
      <c r="G656" s="412">
        <f t="shared" si="381"/>
        <v>0</v>
      </c>
      <c r="H656" s="346" t="s">
        <v>1646</v>
      </c>
      <c r="I656" s="346" t="s">
        <v>1646</v>
      </c>
      <c r="J656" s="346" t="s">
        <v>1646</v>
      </c>
      <c r="L656" s="819" t="str">
        <f t="shared" ref="L656:L661" si="385">IF(OR(H656="Oui",H656="Yes"),G656,"")</f>
        <v/>
      </c>
      <c r="M656" s="819" t="str">
        <f t="shared" ref="M656:M661" si="386">IF(OR(I656="Oui",I656="Yes"),G656,"")</f>
        <v/>
      </c>
      <c r="N656" s="819" t="str">
        <f t="shared" ref="N656:N661" si="387">IF(OR(J656="Oui",J656="Yes"),G656,"")</f>
        <v/>
      </c>
    </row>
    <row r="657" spans="1:14" ht="28">
      <c r="A657" s="99" t="s">
        <v>369</v>
      </c>
      <c r="B657" s="199" t="s">
        <v>2796</v>
      </c>
      <c r="C657" s="60">
        <v>1</v>
      </c>
      <c r="D657" s="60">
        <v>1</v>
      </c>
      <c r="E657" s="61" t="s">
        <v>563</v>
      </c>
      <c r="F657" s="62">
        <v>0</v>
      </c>
      <c r="G657" s="412">
        <f t="shared" si="381"/>
        <v>0</v>
      </c>
      <c r="H657" s="346" t="s">
        <v>1646</v>
      </c>
      <c r="I657" s="346" t="s">
        <v>1646</v>
      </c>
      <c r="J657" s="346" t="s">
        <v>1646</v>
      </c>
      <c r="L657" s="819" t="str">
        <f t="shared" si="385"/>
        <v/>
      </c>
      <c r="M657" s="819" t="str">
        <f t="shared" si="386"/>
        <v/>
      </c>
      <c r="N657" s="819" t="str">
        <f t="shared" si="387"/>
        <v/>
      </c>
    </row>
    <row r="658" spans="1:14" ht="28">
      <c r="A658" s="99" t="s">
        <v>370</v>
      </c>
      <c r="B658" s="199" t="s">
        <v>1174</v>
      </c>
      <c r="C658" s="60">
        <v>1</v>
      </c>
      <c r="D658" s="60">
        <v>1</v>
      </c>
      <c r="E658" s="61" t="s">
        <v>563</v>
      </c>
      <c r="F658" s="62">
        <v>0</v>
      </c>
      <c r="G658" s="412">
        <f t="shared" si="381"/>
        <v>0</v>
      </c>
      <c r="H658" s="346" t="s">
        <v>1646</v>
      </c>
      <c r="I658" s="346" t="s">
        <v>1646</v>
      </c>
      <c r="J658" s="346" t="s">
        <v>1646</v>
      </c>
      <c r="L658" s="819" t="str">
        <f t="shared" si="385"/>
        <v/>
      </c>
      <c r="M658" s="819" t="str">
        <f t="shared" si="386"/>
        <v/>
      </c>
      <c r="N658" s="819" t="str">
        <f t="shared" si="387"/>
        <v/>
      </c>
    </row>
    <row r="659" spans="1:14" ht="28">
      <c r="A659" s="99" t="s">
        <v>371</v>
      </c>
      <c r="B659" s="199" t="s">
        <v>908</v>
      </c>
      <c r="C659" s="60">
        <v>1</v>
      </c>
      <c r="D659" s="60">
        <v>1</v>
      </c>
      <c r="E659" s="61" t="s">
        <v>563</v>
      </c>
      <c r="F659" s="62">
        <v>0</v>
      </c>
      <c r="G659" s="412">
        <f t="shared" si="381"/>
        <v>0</v>
      </c>
      <c r="H659" s="346" t="s">
        <v>1646</v>
      </c>
      <c r="I659" s="346" t="s">
        <v>1646</v>
      </c>
      <c r="J659" s="346" t="s">
        <v>1646</v>
      </c>
      <c r="L659" s="819" t="str">
        <f t="shared" si="385"/>
        <v/>
      </c>
      <c r="M659" s="819" t="str">
        <f t="shared" si="386"/>
        <v/>
      </c>
      <c r="N659" s="819" t="str">
        <f t="shared" si="387"/>
        <v/>
      </c>
    </row>
    <row r="660" spans="1:14" ht="28">
      <c r="A660" s="98" t="s">
        <v>534</v>
      </c>
      <c r="B660" s="40" t="s">
        <v>944</v>
      </c>
      <c r="C660" s="60">
        <v>1</v>
      </c>
      <c r="D660" s="60">
        <v>1</v>
      </c>
      <c r="E660" s="61" t="s">
        <v>563</v>
      </c>
      <c r="F660" s="62">
        <v>0</v>
      </c>
      <c r="G660" s="412">
        <f t="shared" si="381"/>
        <v>0</v>
      </c>
      <c r="H660" s="346" t="s">
        <v>1646</v>
      </c>
      <c r="I660" s="346" t="s">
        <v>1646</v>
      </c>
      <c r="J660" s="346" t="s">
        <v>1646</v>
      </c>
      <c r="L660" s="819" t="str">
        <f t="shared" si="385"/>
        <v/>
      </c>
      <c r="M660" s="819" t="str">
        <f t="shared" si="386"/>
        <v/>
      </c>
      <c r="N660" s="819" t="str">
        <f t="shared" si="387"/>
        <v/>
      </c>
    </row>
    <row r="661" spans="1:14" ht="28">
      <c r="A661" s="171" t="s">
        <v>372</v>
      </c>
      <c r="B661" s="59" t="s">
        <v>787</v>
      </c>
      <c r="C661" s="60">
        <v>1</v>
      </c>
      <c r="D661" s="60">
        <v>1</v>
      </c>
      <c r="E661" s="61" t="s">
        <v>563</v>
      </c>
      <c r="F661" s="62">
        <v>0</v>
      </c>
      <c r="G661" s="412">
        <f t="shared" si="381"/>
        <v>0</v>
      </c>
      <c r="H661" s="346" t="s">
        <v>1646</v>
      </c>
      <c r="I661" s="346" t="s">
        <v>1646</v>
      </c>
      <c r="J661" s="346" t="s">
        <v>1646</v>
      </c>
      <c r="L661" s="819" t="str">
        <f t="shared" si="385"/>
        <v/>
      </c>
      <c r="M661" s="819" t="str">
        <f t="shared" si="386"/>
        <v/>
      </c>
      <c r="N661" s="819" t="str">
        <f t="shared" si="387"/>
        <v/>
      </c>
    </row>
    <row r="662" spans="1:14" s="56" customFormat="1" ht="19" customHeight="1">
      <c r="A662" s="95">
        <v>46</v>
      </c>
      <c r="B662" s="191" t="s">
        <v>946</v>
      </c>
      <c r="C662" s="83"/>
      <c r="D662" s="158"/>
      <c r="E662" s="84"/>
      <c r="F662" s="85"/>
      <c r="G662" s="409">
        <f>SUM(G655:G661)</f>
        <v>0</v>
      </c>
      <c r="H662" s="297"/>
      <c r="I662" s="297"/>
      <c r="J662" s="297"/>
      <c r="L662" s="825">
        <f>SUM(L655:L661)</f>
        <v>0</v>
      </c>
      <c r="M662" s="826">
        <f>SUM(M655:M661)</f>
        <v>0</v>
      </c>
      <c r="N662" s="826">
        <f>SUM(N655:N661)</f>
        <v>0</v>
      </c>
    </row>
    <row r="663" spans="1:14">
      <c r="A663" s="93"/>
      <c r="D663" s="93"/>
      <c r="G663" s="427"/>
    </row>
    <row r="664" spans="1:14">
      <c r="A664" s="94">
        <v>47</v>
      </c>
      <c r="B664" s="190" t="s">
        <v>947</v>
      </c>
      <c r="C664" s="75"/>
      <c r="D664" s="113"/>
      <c r="E664" s="76"/>
      <c r="F664" s="76"/>
      <c r="G664" s="427"/>
    </row>
    <row r="665" spans="1:14" ht="42">
      <c r="A665" s="298" t="s">
        <v>592</v>
      </c>
      <c r="B665" s="299" t="s">
        <v>562</v>
      </c>
      <c r="C665" s="300" t="s">
        <v>668</v>
      </c>
      <c r="D665" s="301" t="s">
        <v>669</v>
      </c>
      <c r="E665" s="301" t="s">
        <v>670</v>
      </c>
      <c r="F665" s="302" t="s">
        <v>671</v>
      </c>
      <c r="G665" s="424" t="s">
        <v>560</v>
      </c>
      <c r="H665" s="417" t="s">
        <v>2837</v>
      </c>
      <c r="I665" s="418" t="s">
        <v>2793</v>
      </c>
      <c r="J665" s="418" t="s">
        <v>1647</v>
      </c>
      <c r="L665" s="822" t="s">
        <v>2837</v>
      </c>
      <c r="M665" s="823" t="s">
        <v>2793</v>
      </c>
      <c r="N665" s="823" t="s">
        <v>1647</v>
      </c>
    </row>
    <row r="666" spans="1:14" ht="28">
      <c r="A666" s="98" t="s">
        <v>373</v>
      </c>
      <c r="B666" s="200" t="s">
        <v>1171</v>
      </c>
      <c r="C666" s="60">
        <v>1</v>
      </c>
      <c r="D666" s="60">
        <v>1</v>
      </c>
      <c r="E666" s="61" t="s">
        <v>563</v>
      </c>
      <c r="F666" s="62">
        <v>0</v>
      </c>
      <c r="G666" s="412">
        <f t="shared" ref="G666:G673" si="388">C666*D666*F666</f>
        <v>0</v>
      </c>
      <c r="H666" s="346" t="s">
        <v>1646</v>
      </c>
      <c r="I666" s="346" t="s">
        <v>1646</v>
      </c>
      <c r="J666" s="346" t="s">
        <v>1646</v>
      </c>
      <c r="L666" s="819" t="str">
        <f t="shared" ref="L666" si="389">IF(OR(H666="Oui",H666="Yes"),G666,"")</f>
        <v/>
      </c>
      <c r="M666" s="819" t="str">
        <f t="shared" ref="M666" si="390">IF(OR(I666="Oui",I666="Yes"),G666,"")</f>
        <v/>
      </c>
      <c r="N666" s="819" t="str">
        <f t="shared" ref="N666" si="391">IF(OR(J666="Oui",J666="Yes"),G666,"")</f>
        <v/>
      </c>
    </row>
    <row r="667" spans="1:14" ht="28">
      <c r="A667" s="99" t="s">
        <v>374</v>
      </c>
      <c r="B667" s="199" t="s">
        <v>1172</v>
      </c>
      <c r="C667" s="60">
        <v>1</v>
      </c>
      <c r="D667" s="60">
        <v>1</v>
      </c>
      <c r="E667" s="61" t="s">
        <v>563</v>
      </c>
      <c r="F667" s="62">
        <v>0</v>
      </c>
      <c r="G667" s="412">
        <f t="shared" si="388"/>
        <v>0</v>
      </c>
      <c r="H667" s="346" t="s">
        <v>1646</v>
      </c>
      <c r="I667" s="346" t="s">
        <v>1646</v>
      </c>
      <c r="J667" s="346" t="s">
        <v>1646</v>
      </c>
      <c r="L667" s="819" t="str">
        <f t="shared" ref="L667:L673" si="392">IF(OR(H667="Oui",H667="Yes"),G667,"")</f>
        <v/>
      </c>
      <c r="M667" s="819" t="str">
        <f t="shared" ref="M667:M673" si="393">IF(OR(I667="Oui",I667="Yes"),G667,"")</f>
        <v/>
      </c>
      <c r="N667" s="819" t="str">
        <f t="shared" ref="N667:N673" si="394">IF(OR(J667="Oui",J667="Yes"),G667,"")</f>
        <v/>
      </c>
    </row>
    <row r="668" spans="1:14" ht="28">
      <c r="A668" s="99" t="s">
        <v>375</v>
      </c>
      <c r="B668" s="199" t="s">
        <v>2796</v>
      </c>
      <c r="C668" s="60">
        <v>1</v>
      </c>
      <c r="D668" s="60">
        <v>1</v>
      </c>
      <c r="E668" s="61" t="s">
        <v>563</v>
      </c>
      <c r="F668" s="62">
        <v>0</v>
      </c>
      <c r="G668" s="412">
        <f t="shared" si="388"/>
        <v>0</v>
      </c>
      <c r="H668" s="346" t="s">
        <v>1646</v>
      </c>
      <c r="I668" s="346" t="s">
        <v>1646</v>
      </c>
      <c r="J668" s="346" t="s">
        <v>1646</v>
      </c>
      <c r="L668" s="819" t="str">
        <f t="shared" si="392"/>
        <v/>
      </c>
      <c r="M668" s="819" t="str">
        <f t="shared" si="393"/>
        <v/>
      </c>
      <c r="N668" s="819" t="str">
        <f t="shared" si="394"/>
        <v/>
      </c>
    </row>
    <row r="669" spans="1:14" ht="28">
      <c r="A669" s="99" t="s">
        <v>376</v>
      </c>
      <c r="B669" s="199" t="s">
        <v>1175</v>
      </c>
      <c r="C669" s="60">
        <v>1</v>
      </c>
      <c r="D669" s="60">
        <v>1</v>
      </c>
      <c r="E669" s="61" t="s">
        <v>563</v>
      </c>
      <c r="F669" s="62">
        <v>0</v>
      </c>
      <c r="G669" s="412">
        <f t="shared" si="388"/>
        <v>0</v>
      </c>
      <c r="H669" s="346" t="s">
        <v>1646</v>
      </c>
      <c r="I669" s="346" t="s">
        <v>1646</v>
      </c>
      <c r="J669" s="346" t="s">
        <v>1646</v>
      </c>
      <c r="L669" s="819" t="str">
        <f t="shared" si="392"/>
        <v/>
      </c>
      <c r="M669" s="819" t="str">
        <f t="shared" si="393"/>
        <v/>
      </c>
      <c r="N669" s="819" t="str">
        <f t="shared" si="394"/>
        <v/>
      </c>
    </row>
    <row r="670" spans="1:14" ht="28">
      <c r="A670" s="99" t="s">
        <v>377</v>
      </c>
      <c r="B670" s="199" t="s">
        <v>1176</v>
      </c>
      <c r="C670" s="60">
        <v>1</v>
      </c>
      <c r="D670" s="60">
        <v>1</v>
      </c>
      <c r="E670" s="61" t="s">
        <v>563</v>
      </c>
      <c r="F670" s="62">
        <v>0</v>
      </c>
      <c r="G670" s="412">
        <f t="shared" si="388"/>
        <v>0</v>
      </c>
      <c r="H670" s="346" t="s">
        <v>1646</v>
      </c>
      <c r="I670" s="346" t="s">
        <v>1646</v>
      </c>
      <c r="J670" s="346" t="s">
        <v>1646</v>
      </c>
      <c r="L670" s="819" t="str">
        <f t="shared" si="392"/>
        <v/>
      </c>
      <c r="M670" s="819" t="str">
        <f t="shared" si="393"/>
        <v/>
      </c>
      <c r="N670" s="819" t="str">
        <f t="shared" si="394"/>
        <v/>
      </c>
    </row>
    <row r="671" spans="1:14" ht="28">
      <c r="A671" s="99" t="s">
        <v>378</v>
      </c>
      <c r="B671" s="199" t="s">
        <v>908</v>
      </c>
      <c r="C671" s="60">
        <v>1</v>
      </c>
      <c r="D671" s="60">
        <v>1</v>
      </c>
      <c r="E671" s="61" t="s">
        <v>563</v>
      </c>
      <c r="F671" s="62">
        <v>0</v>
      </c>
      <c r="G671" s="412">
        <f t="shared" si="388"/>
        <v>0</v>
      </c>
      <c r="H671" s="346" t="s">
        <v>1646</v>
      </c>
      <c r="I671" s="346" t="s">
        <v>1646</v>
      </c>
      <c r="J671" s="346" t="s">
        <v>1646</v>
      </c>
      <c r="L671" s="819" t="str">
        <f t="shared" si="392"/>
        <v/>
      </c>
      <c r="M671" s="819" t="str">
        <f t="shared" si="393"/>
        <v/>
      </c>
      <c r="N671" s="819" t="str">
        <f t="shared" si="394"/>
        <v/>
      </c>
    </row>
    <row r="672" spans="1:14" ht="28">
      <c r="A672" s="98" t="s">
        <v>535</v>
      </c>
      <c r="B672" s="40" t="s">
        <v>944</v>
      </c>
      <c r="C672" s="60">
        <v>1</v>
      </c>
      <c r="D672" s="60">
        <v>1</v>
      </c>
      <c r="E672" s="61" t="s">
        <v>563</v>
      </c>
      <c r="F672" s="62">
        <v>0</v>
      </c>
      <c r="G672" s="412">
        <f t="shared" si="388"/>
        <v>0</v>
      </c>
      <c r="H672" s="346" t="s">
        <v>1646</v>
      </c>
      <c r="I672" s="346" t="s">
        <v>1646</v>
      </c>
      <c r="J672" s="346" t="s">
        <v>1646</v>
      </c>
      <c r="L672" s="819" t="str">
        <f t="shared" si="392"/>
        <v/>
      </c>
      <c r="M672" s="819" t="str">
        <f t="shared" si="393"/>
        <v/>
      </c>
      <c r="N672" s="819" t="str">
        <f t="shared" si="394"/>
        <v/>
      </c>
    </row>
    <row r="673" spans="1:14" ht="28">
      <c r="A673" s="98" t="s">
        <v>379</v>
      </c>
      <c r="B673" s="40" t="s">
        <v>787</v>
      </c>
      <c r="C673" s="60">
        <v>1</v>
      </c>
      <c r="D673" s="60">
        <v>1</v>
      </c>
      <c r="E673" s="61" t="s">
        <v>563</v>
      </c>
      <c r="F673" s="62">
        <v>0</v>
      </c>
      <c r="G673" s="412">
        <f t="shared" si="388"/>
        <v>0</v>
      </c>
      <c r="H673" s="346" t="s">
        <v>1646</v>
      </c>
      <c r="I673" s="346" t="s">
        <v>1646</v>
      </c>
      <c r="J673" s="346" t="s">
        <v>1646</v>
      </c>
      <c r="L673" s="819" t="str">
        <f t="shared" si="392"/>
        <v/>
      </c>
      <c r="M673" s="819" t="str">
        <f t="shared" si="393"/>
        <v/>
      </c>
      <c r="N673" s="819" t="str">
        <f t="shared" si="394"/>
        <v/>
      </c>
    </row>
    <row r="674" spans="1:14" s="56" customFormat="1" ht="19" customHeight="1">
      <c r="A674" s="95">
        <v>47</v>
      </c>
      <c r="B674" s="191" t="s">
        <v>948</v>
      </c>
      <c r="C674" s="83"/>
      <c r="D674" s="158"/>
      <c r="E674" s="84"/>
      <c r="F674" s="84"/>
      <c r="G674" s="408">
        <f>SUM(G666:G673)</f>
        <v>0</v>
      </c>
      <c r="H674" s="297"/>
      <c r="I674" s="297"/>
      <c r="J674" s="297"/>
      <c r="L674" s="825">
        <f t="shared" ref="L674" si="395">SUM(L666:L673)</f>
        <v>0</v>
      </c>
      <c r="M674" s="825">
        <f t="shared" ref="M674" si="396">SUM(M666:M673)</f>
        <v>0</v>
      </c>
      <c r="N674" s="825">
        <f t="shared" ref="N674" si="397">SUM(N666:N673)</f>
        <v>0</v>
      </c>
    </row>
    <row r="675" spans="1:14">
      <c r="A675" s="73"/>
      <c r="D675" s="93"/>
      <c r="G675" s="425"/>
    </row>
    <row r="676" spans="1:14">
      <c r="A676" s="94">
        <v>48</v>
      </c>
      <c r="B676" s="190" t="s">
        <v>949</v>
      </c>
      <c r="C676" s="75"/>
      <c r="D676" s="113"/>
      <c r="E676" s="76"/>
      <c r="F676" s="76"/>
      <c r="G676" s="427"/>
    </row>
    <row r="677" spans="1:14" ht="42">
      <c r="A677" s="298" t="s">
        <v>592</v>
      </c>
      <c r="B677" s="299" t="s">
        <v>562</v>
      </c>
      <c r="C677" s="300" t="s">
        <v>668</v>
      </c>
      <c r="D677" s="301" t="s">
        <v>669</v>
      </c>
      <c r="E677" s="301" t="s">
        <v>670</v>
      </c>
      <c r="F677" s="302" t="s">
        <v>671</v>
      </c>
      <c r="G677" s="424" t="s">
        <v>560</v>
      </c>
      <c r="H677" s="417" t="s">
        <v>2837</v>
      </c>
      <c r="I677" s="418" t="s">
        <v>2793</v>
      </c>
      <c r="J677" s="418" t="s">
        <v>1647</v>
      </c>
      <c r="L677" s="822" t="s">
        <v>2837</v>
      </c>
      <c r="M677" s="823" t="s">
        <v>2793</v>
      </c>
      <c r="N677" s="823" t="s">
        <v>1647</v>
      </c>
    </row>
    <row r="678" spans="1:14" ht="28">
      <c r="A678" s="98" t="s">
        <v>380</v>
      </c>
      <c r="B678" s="200" t="s">
        <v>1171</v>
      </c>
      <c r="C678" s="60">
        <v>1</v>
      </c>
      <c r="D678" s="60">
        <v>1</v>
      </c>
      <c r="E678" s="61" t="s">
        <v>563</v>
      </c>
      <c r="F678" s="62">
        <v>0</v>
      </c>
      <c r="G678" s="412">
        <f t="shared" ref="G678:G683" si="398">C678*D678*F678</f>
        <v>0</v>
      </c>
      <c r="H678" s="346" t="s">
        <v>1646</v>
      </c>
      <c r="I678" s="346" t="s">
        <v>1646</v>
      </c>
      <c r="J678" s="346" t="s">
        <v>1646</v>
      </c>
      <c r="L678" s="819" t="str">
        <f t="shared" ref="L678" si="399">IF(OR(H678="Oui",H678="Yes"),G678,"")</f>
        <v/>
      </c>
      <c r="M678" s="819" t="str">
        <f t="shared" ref="M678" si="400">IF(OR(I678="Oui",I678="Yes"),G678,"")</f>
        <v/>
      </c>
      <c r="N678" s="819" t="str">
        <f t="shared" ref="N678" si="401">IF(OR(J678="Oui",J678="Yes"),G678,"")</f>
        <v/>
      </c>
    </row>
    <row r="679" spans="1:14" ht="28">
      <c r="A679" s="99" t="s">
        <v>381</v>
      </c>
      <c r="B679" s="199" t="s">
        <v>1172</v>
      </c>
      <c r="C679" s="60">
        <v>1</v>
      </c>
      <c r="D679" s="60">
        <v>1</v>
      </c>
      <c r="E679" s="61" t="s">
        <v>563</v>
      </c>
      <c r="F679" s="62">
        <v>0</v>
      </c>
      <c r="G679" s="412">
        <f t="shared" si="398"/>
        <v>0</v>
      </c>
      <c r="H679" s="346" t="s">
        <v>1646</v>
      </c>
      <c r="I679" s="346" t="s">
        <v>1646</v>
      </c>
      <c r="J679" s="346" t="s">
        <v>1646</v>
      </c>
      <c r="L679" s="819" t="str">
        <f t="shared" ref="L679:L683" si="402">IF(OR(H679="Oui",H679="Yes"),G679,"")</f>
        <v/>
      </c>
      <c r="M679" s="819" t="str">
        <f t="shared" ref="M679:M683" si="403">IF(OR(I679="Oui",I679="Yes"),G679,"")</f>
        <v/>
      </c>
      <c r="N679" s="819" t="str">
        <f t="shared" ref="N679:N683" si="404">IF(OR(J679="Oui",J679="Yes"),G679,"")</f>
        <v/>
      </c>
    </row>
    <row r="680" spans="1:14" ht="28">
      <c r="A680" s="99" t="s">
        <v>382</v>
      </c>
      <c r="B680" s="199" t="s">
        <v>1177</v>
      </c>
      <c r="C680" s="60">
        <v>1</v>
      </c>
      <c r="D680" s="60">
        <v>1</v>
      </c>
      <c r="E680" s="61" t="s">
        <v>563</v>
      </c>
      <c r="F680" s="62">
        <v>0</v>
      </c>
      <c r="G680" s="412">
        <f t="shared" si="398"/>
        <v>0</v>
      </c>
      <c r="H680" s="346" t="s">
        <v>1646</v>
      </c>
      <c r="I680" s="346" t="s">
        <v>1646</v>
      </c>
      <c r="J680" s="346" t="s">
        <v>1646</v>
      </c>
      <c r="L680" s="819" t="str">
        <f t="shared" si="402"/>
        <v/>
      </c>
      <c r="M680" s="819" t="str">
        <f t="shared" si="403"/>
        <v/>
      </c>
      <c r="N680" s="819" t="str">
        <f t="shared" si="404"/>
        <v/>
      </c>
    </row>
    <row r="681" spans="1:14" ht="28">
      <c r="A681" s="99" t="s">
        <v>383</v>
      </c>
      <c r="B681" s="199" t="s">
        <v>1178</v>
      </c>
      <c r="C681" s="60">
        <v>1</v>
      </c>
      <c r="D681" s="60">
        <v>1</v>
      </c>
      <c r="E681" s="61" t="s">
        <v>563</v>
      </c>
      <c r="F681" s="62">
        <v>0</v>
      </c>
      <c r="G681" s="412">
        <f t="shared" si="398"/>
        <v>0</v>
      </c>
      <c r="H681" s="346" t="s">
        <v>1646</v>
      </c>
      <c r="I681" s="346" t="s">
        <v>1646</v>
      </c>
      <c r="J681" s="346" t="s">
        <v>1646</v>
      </c>
      <c r="L681" s="819" t="str">
        <f t="shared" si="402"/>
        <v/>
      </c>
      <c r="M681" s="819" t="str">
        <f t="shared" si="403"/>
        <v/>
      </c>
      <c r="N681" s="819" t="str">
        <f t="shared" si="404"/>
        <v/>
      </c>
    </row>
    <row r="682" spans="1:14" ht="28">
      <c r="A682" s="99" t="s">
        <v>384</v>
      </c>
      <c r="B682" s="199" t="s">
        <v>908</v>
      </c>
      <c r="C682" s="60">
        <v>1</v>
      </c>
      <c r="D682" s="60">
        <v>1</v>
      </c>
      <c r="E682" s="61" t="s">
        <v>563</v>
      </c>
      <c r="F682" s="62">
        <v>0</v>
      </c>
      <c r="G682" s="412">
        <f t="shared" si="398"/>
        <v>0</v>
      </c>
      <c r="H682" s="346" t="s">
        <v>1646</v>
      </c>
      <c r="I682" s="346" t="s">
        <v>1646</v>
      </c>
      <c r="J682" s="346" t="s">
        <v>1646</v>
      </c>
      <c r="L682" s="819" t="str">
        <f t="shared" si="402"/>
        <v/>
      </c>
      <c r="M682" s="819" t="str">
        <f t="shared" si="403"/>
        <v/>
      </c>
      <c r="N682" s="819" t="str">
        <f t="shared" si="404"/>
        <v/>
      </c>
    </row>
    <row r="683" spans="1:14" ht="28">
      <c r="A683" s="122" t="s">
        <v>385</v>
      </c>
      <c r="B683" s="77" t="s">
        <v>787</v>
      </c>
      <c r="C683" s="60">
        <v>1</v>
      </c>
      <c r="D683" s="60">
        <v>1</v>
      </c>
      <c r="E683" s="61" t="s">
        <v>563</v>
      </c>
      <c r="F683" s="62">
        <v>0</v>
      </c>
      <c r="G683" s="412">
        <f t="shared" si="398"/>
        <v>0</v>
      </c>
      <c r="H683" s="346" t="s">
        <v>1646</v>
      </c>
      <c r="I683" s="346" t="s">
        <v>1646</v>
      </c>
      <c r="J683" s="346" t="s">
        <v>1646</v>
      </c>
      <c r="L683" s="819" t="str">
        <f t="shared" si="402"/>
        <v/>
      </c>
      <c r="M683" s="819" t="str">
        <f t="shared" si="403"/>
        <v/>
      </c>
      <c r="N683" s="819" t="str">
        <f t="shared" si="404"/>
        <v/>
      </c>
    </row>
    <row r="684" spans="1:14" s="56" customFormat="1" ht="19" customHeight="1">
      <c r="A684" s="95">
        <v>48</v>
      </c>
      <c r="B684" s="191" t="s">
        <v>950</v>
      </c>
      <c r="C684" s="83"/>
      <c r="D684" s="158"/>
      <c r="E684" s="84"/>
      <c r="F684" s="84"/>
      <c r="G684" s="408">
        <f>SUM(G678:G683)</f>
        <v>0</v>
      </c>
      <c r="H684" s="297"/>
      <c r="I684" s="297"/>
      <c r="J684" s="297"/>
      <c r="L684" s="825">
        <f t="shared" ref="L684" si="405">SUM(L678:L683)</f>
        <v>0</v>
      </c>
      <c r="M684" s="825">
        <f t="shared" ref="M684" si="406">SUM(M678:M683)</f>
        <v>0</v>
      </c>
      <c r="N684" s="825">
        <f t="shared" ref="N684" si="407">SUM(N678:N683)</f>
        <v>0</v>
      </c>
    </row>
    <row r="685" spans="1:14">
      <c r="A685" s="73"/>
      <c r="D685" s="93"/>
      <c r="G685" s="425"/>
    </row>
    <row r="686" spans="1:14">
      <c r="A686" s="94">
        <v>49</v>
      </c>
      <c r="B686" s="190" t="s">
        <v>1784</v>
      </c>
      <c r="C686" s="75"/>
      <c r="D686" s="113"/>
      <c r="E686" s="76"/>
      <c r="F686" s="76"/>
      <c r="G686" s="427"/>
    </row>
    <row r="687" spans="1:14" ht="42">
      <c r="A687" s="298" t="s">
        <v>592</v>
      </c>
      <c r="B687" s="299" t="s">
        <v>562</v>
      </c>
      <c r="C687" s="300" t="s">
        <v>668</v>
      </c>
      <c r="D687" s="301" t="s">
        <v>669</v>
      </c>
      <c r="E687" s="301" t="s">
        <v>670</v>
      </c>
      <c r="F687" s="302" t="s">
        <v>671</v>
      </c>
      <c r="G687" s="424" t="s">
        <v>560</v>
      </c>
      <c r="H687" s="417" t="s">
        <v>2837</v>
      </c>
      <c r="I687" s="418" t="s">
        <v>2793</v>
      </c>
      <c r="J687" s="418" t="s">
        <v>1647</v>
      </c>
      <c r="L687" s="822" t="s">
        <v>2837</v>
      </c>
      <c r="M687" s="823" t="s">
        <v>2793</v>
      </c>
      <c r="N687" s="827" t="s">
        <v>1647</v>
      </c>
    </row>
    <row r="688" spans="1:14" ht="14">
      <c r="A688" s="957">
        <v>49.01</v>
      </c>
      <c r="B688" s="221" t="s">
        <v>1440</v>
      </c>
      <c r="C688" s="222"/>
      <c r="D688" s="222"/>
      <c r="E688" s="223"/>
      <c r="F688" s="224"/>
      <c r="G688" s="951">
        <f>(C689*D689*F689)+(C690*D690*F690)+(C691*D691*F691)+(C692*D692*F692)+(C693*D693*F693)</f>
        <v>0</v>
      </c>
      <c r="H688" s="946" t="s">
        <v>1646</v>
      </c>
      <c r="I688" s="946" t="s">
        <v>1646</v>
      </c>
      <c r="J688" s="946" t="s">
        <v>1646</v>
      </c>
      <c r="L688" s="950" t="str">
        <f t="shared" ref="L688" si="408">IF(OR(H688="Oui",H688="Yes"),G688,"")</f>
        <v/>
      </c>
      <c r="M688" s="950" t="str">
        <f t="shared" ref="M688" si="409">IF(OR(I688="Oui",I688="Yes"),G688,"")</f>
        <v/>
      </c>
      <c r="N688" s="950" t="str">
        <f t="shared" ref="N688" si="410">IF(OR(J688="Oui",J688="Yes"),G688,"")</f>
        <v/>
      </c>
    </row>
    <row r="689" spans="1:14">
      <c r="A689" s="958"/>
      <c r="B689" s="220"/>
      <c r="C689" s="161">
        <v>1</v>
      </c>
      <c r="D689" s="161">
        <v>1</v>
      </c>
      <c r="E689" s="162" t="s">
        <v>563</v>
      </c>
      <c r="F689" s="164">
        <v>0</v>
      </c>
      <c r="G689" s="952"/>
      <c r="H689" s="946"/>
      <c r="I689" s="946"/>
      <c r="J689" s="946"/>
      <c r="L689" s="950"/>
      <c r="M689" s="950"/>
      <c r="N689" s="950"/>
    </row>
    <row r="690" spans="1:14">
      <c r="A690" s="958"/>
      <c r="B690" s="220"/>
      <c r="C690" s="161">
        <v>1</v>
      </c>
      <c r="D690" s="161">
        <v>1</v>
      </c>
      <c r="E690" s="162" t="s">
        <v>563</v>
      </c>
      <c r="F690" s="164">
        <v>0</v>
      </c>
      <c r="G690" s="952"/>
      <c r="H690" s="946"/>
      <c r="I690" s="946"/>
      <c r="J690" s="946"/>
      <c r="L690" s="950"/>
      <c r="M690" s="950"/>
      <c r="N690" s="950"/>
    </row>
    <row r="691" spans="1:14">
      <c r="A691" s="958"/>
      <c r="B691" s="220"/>
      <c r="C691" s="161">
        <v>1</v>
      </c>
      <c r="D691" s="161">
        <v>1</v>
      </c>
      <c r="E691" s="162" t="s">
        <v>563</v>
      </c>
      <c r="F691" s="164">
        <v>0</v>
      </c>
      <c r="G691" s="952"/>
      <c r="H691" s="946"/>
      <c r="I691" s="946"/>
      <c r="J691" s="946"/>
      <c r="L691" s="950"/>
      <c r="M691" s="950"/>
      <c r="N691" s="950"/>
    </row>
    <row r="692" spans="1:14">
      <c r="A692" s="958"/>
      <c r="B692" s="220"/>
      <c r="C692" s="161">
        <v>1</v>
      </c>
      <c r="D692" s="161">
        <v>1</v>
      </c>
      <c r="E692" s="162" t="s">
        <v>563</v>
      </c>
      <c r="F692" s="164">
        <v>0</v>
      </c>
      <c r="G692" s="952"/>
      <c r="H692" s="946"/>
      <c r="I692" s="946"/>
      <c r="J692" s="946"/>
      <c r="L692" s="950"/>
      <c r="M692" s="950"/>
      <c r="N692" s="950"/>
    </row>
    <row r="693" spans="1:14">
      <c r="A693" s="959"/>
      <c r="B693" s="220"/>
      <c r="C693" s="161">
        <v>1</v>
      </c>
      <c r="D693" s="161">
        <v>1</v>
      </c>
      <c r="E693" s="163" t="s">
        <v>563</v>
      </c>
      <c r="F693" s="164">
        <v>0</v>
      </c>
      <c r="G693" s="953"/>
      <c r="H693" s="946"/>
      <c r="I693" s="946"/>
      <c r="J693" s="946"/>
      <c r="L693" s="950"/>
      <c r="M693" s="950"/>
      <c r="N693" s="950"/>
    </row>
    <row r="694" spans="1:14" ht="28">
      <c r="A694" s="98" t="s">
        <v>386</v>
      </c>
      <c r="B694" s="40" t="s">
        <v>1199</v>
      </c>
      <c r="C694" s="89"/>
      <c r="D694" s="66">
        <v>0</v>
      </c>
      <c r="E694" s="67" t="s">
        <v>565</v>
      </c>
      <c r="F694" s="413">
        <f>SUM(G688)</f>
        <v>0</v>
      </c>
      <c r="G694" s="412">
        <f>D694*F694</f>
        <v>0</v>
      </c>
      <c r="H694" s="346" t="s">
        <v>1646</v>
      </c>
      <c r="I694" s="346" t="s">
        <v>1646</v>
      </c>
      <c r="J694" s="346" t="s">
        <v>1646</v>
      </c>
      <c r="L694" s="819" t="str">
        <f t="shared" ref="L694" si="411">IF(OR(H694="Oui",H694="Yes"),G694,"")</f>
        <v/>
      </c>
      <c r="M694" s="819" t="str">
        <f t="shared" ref="M694" si="412">IF(OR(I694="Oui",I694="Yes"),G694,"")</f>
        <v/>
      </c>
      <c r="N694" s="829" t="str">
        <f t="shared" ref="N694" si="413">IF(OR(J694="Oui",J694="Yes"),G694,"")</f>
        <v/>
      </c>
    </row>
    <row r="695" spans="1:14" ht="28">
      <c r="A695" s="98" t="s">
        <v>387</v>
      </c>
      <c r="B695" s="40" t="s">
        <v>951</v>
      </c>
      <c r="C695" s="60">
        <v>1</v>
      </c>
      <c r="D695" s="60">
        <v>1</v>
      </c>
      <c r="E695" s="61" t="s">
        <v>563</v>
      </c>
      <c r="F695" s="62">
        <v>0</v>
      </c>
      <c r="G695" s="412">
        <f t="shared" ref="G695:G701" si="414">C695*D695*F695</f>
        <v>0</v>
      </c>
      <c r="H695" s="346" t="s">
        <v>1646</v>
      </c>
      <c r="I695" s="346" t="s">
        <v>1646</v>
      </c>
      <c r="J695" s="346" t="s">
        <v>1646</v>
      </c>
      <c r="L695" s="819" t="str">
        <f t="shared" ref="L695:L701" si="415">IF(OR(H695="Oui",H695="Yes"),G695,"")</f>
        <v/>
      </c>
      <c r="M695" s="819" t="str">
        <f t="shared" ref="M695:M701" si="416">IF(OR(I695="Oui",I695="Yes"),G695,"")</f>
        <v/>
      </c>
      <c r="N695" s="829" t="str">
        <f t="shared" ref="N695:N701" si="417">IF(OR(J695="Oui",J695="Yes"),G695,"")</f>
        <v/>
      </c>
    </row>
    <row r="696" spans="1:14" ht="28">
      <c r="A696" s="98" t="s">
        <v>388</v>
      </c>
      <c r="B696" s="40" t="s">
        <v>316</v>
      </c>
      <c r="C696" s="60">
        <v>1</v>
      </c>
      <c r="D696" s="60">
        <v>1</v>
      </c>
      <c r="E696" s="61" t="s">
        <v>563</v>
      </c>
      <c r="F696" s="62">
        <v>0</v>
      </c>
      <c r="G696" s="412">
        <f t="shared" si="414"/>
        <v>0</v>
      </c>
      <c r="H696" s="346" t="s">
        <v>1646</v>
      </c>
      <c r="I696" s="346" t="s">
        <v>1646</v>
      </c>
      <c r="J696" s="346" t="s">
        <v>1646</v>
      </c>
      <c r="L696" s="819" t="str">
        <f t="shared" si="415"/>
        <v/>
      </c>
      <c r="M696" s="819" t="str">
        <f t="shared" si="416"/>
        <v/>
      </c>
      <c r="N696" s="829" t="str">
        <f t="shared" si="417"/>
        <v/>
      </c>
    </row>
    <row r="697" spans="1:14" ht="28">
      <c r="A697" s="98" t="s">
        <v>389</v>
      </c>
      <c r="B697" s="40" t="s">
        <v>952</v>
      </c>
      <c r="C697" s="60">
        <v>1</v>
      </c>
      <c r="D697" s="60">
        <v>1</v>
      </c>
      <c r="E697" s="61" t="s">
        <v>563</v>
      </c>
      <c r="F697" s="62">
        <v>0</v>
      </c>
      <c r="G697" s="412">
        <f t="shared" si="414"/>
        <v>0</v>
      </c>
      <c r="H697" s="346" t="s">
        <v>1646</v>
      </c>
      <c r="I697" s="346" t="s">
        <v>1646</v>
      </c>
      <c r="J697" s="346" t="s">
        <v>1646</v>
      </c>
      <c r="L697" s="819" t="str">
        <f t="shared" si="415"/>
        <v/>
      </c>
      <c r="M697" s="819" t="str">
        <f t="shared" si="416"/>
        <v/>
      </c>
      <c r="N697" s="829" t="str">
        <f t="shared" si="417"/>
        <v/>
      </c>
    </row>
    <row r="698" spans="1:14" ht="28">
      <c r="A698" s="98" t="s">
        <v>390</v>
      </c>
      <c r="B698" s="40" t="s">
        <v>1441</v>
      </c>
      <c r="C698" s="60">
        <v>1</v>
      </c>
      <c r="D698" s="60">
        <v>1</v>
      </c>
      <c r="E698" s="61" t="s">
        <v>563</v>
      </c>
      <c r="F698" s="62">
        <v>0</v>
      </c>
      <c r="G698" s="412">
        <f t="shared" si="414"/>
        <v>0</v>
      </c>
      <c r="H698" s="346" t="s">
        <v>1646</v>
      </c>
      <c r="I698" s="346" t="s">
        <v>1646</v>
      </c>
      <c r="J698" s="346" t="s">
        <v>1646</v>
      </c>
      <c r="L698" s="819" t="str">
        <f t="shared" si="415"/>
        <v/>
      </c>
      <c r="M698" s="819" t="str">
        <f t="shared" si="416"/>
        <v/>
      </c>
      <c r="N698" s="829" t="str">
        <f t="shared" si="417"/>
        <v/>
      </c>
    </row>
    <row r="699" spans="1:14" ht="28">
      <c r="A699" s="98" t="s">
        <v>391</v>
      </c>
      <c r="B699" s="40" t="s">
        <v>953</v>
      </c>
      <c r="C699" s="60">
        <v>1</v>
      </c>
      <c r="D699" s="60">
        <v>1</v>
      </c>
      <c r="E699" s="61" t="s">
        <v>563</v>
      </c>
      <c r="F699" s="62">
        <v>0</v>
      </c>
      <c r="G699" s="412">
        <f t="shared" si="414"/>
        <v>0</v>
      </c>
      <c r="H699" s="346" t="s">
        <v>1646</v>
      </c>
      <c r="I699" s="346" t="s">
        <v>1646</v>
      </c>
      <c r="J699" s="346" t="s">
        <v>1646</v>
      </c>
      <c r="L699" s="819" t="str">
        <f t="shared" si="415"/>
        <v/>
      </c>
      <c r="M699" s="819" t="str">
        <f t="shared" si="416"/>
        <v/>
      </c>
      <c r="N699" s="829" t="str">
        <f t="shared" si="417"/>
        <v/>
      </c>
    </row>
    <row r="700" spans="1:14" ht="28">
      <c r="A700" s="98" t="s">
        <v>392</v>
      </c>
      <c r="B700" s="40" t="s">
        <v>1625</v>
      </c>
      <c r="C700" s="60">
        <v>1</v>
      </c>
      <c r="D700" s="60">
        <v>1</v>
      </c>
      <c r="E700" s="61" t="s">
        <v>563</v>
      </c>
      <c r="F700" s="62">
        <v>0</v>
      </c>
      <c r="G700" s="412">
        <f t="shared" si="414"/>
        <v>0</v>
      </c>
      <c r="H700" s="346" t="s">
        <v>1646</v>
      </c>
      <c r="I700" s="346" t="s">
        <v>1646</v>
      </c>
      <c r="J700" s="346" t="s">
        <v>1646</v>
      </c>
      <c r="L700" s="819" t="str">
        <f t="shared" si="415"/>
        <v/>
      </c>
      <c r="M700" s="819" t="str">
        <f t="shared" si="416"/>
        <v/>
      </c>
      <c r="N700" s="829" t="str">
        <f t="shared" si="417"/>
        <v/>
      </c>
    </row>
    <row r="701" spans="1:14" ht="28">
      <c r="A701" s="96" t="s">
        <v>393</v>
      </c>
      <c r="B701" s="40" t="s">
        <v>787</v>
      </c>
      <c r="C701" s="60">
        <v>1</v>
      </c>
      <c r="D701" s="60">
        <v>1</v>
      </c>
      <c r="E701" s="61" t="s">
        <v>563</v>
      </c>
      <c r="F701" s="62">
        <v>0</v>
      </c>
      <c r="G701" s="412">
        <f t="shared" si="414"/>
        <v>0</v>
      </c>
      <c r="H701" s="346" t="s">
        <v>1646</v>
      </c>
      <c r="I701" s="346" t="s">
        <v>1646</v>
      </c>
      <c r="J701" s="346" t="s">
        <v>1646</v>
      </c>
      <c r="L701" s="819" t="str">
        <f t="shared" si="415"/>
        <v/>
      </c>
      <c r="M701" s="819" t="str">
        <f t="shared" si="416"/>
        <v/>
      </c>
      <c r="N701" s="829" t="str">
        <f t="shared" si="417"/>
        <v/>
      </c>
    </row>
    <row r="702" spans="1:14" s="56" customFormat="1" ht="19" customHeight="1">
      <c r="A702" s="95">
        <v>49</v>
      </c>
      <c r="B702" s="191" t="s">
        <v>2797</v>
      </c>
      <c r="C702" s="83"/>
      <c r="D702" s="84"/>
      <c r="E702" s="84"/>
      <c r="F702" s="84"/>
      <c r="G702" s="415">
        <f>SUM(G688:G701)</f>
        <v>0</v>
      </c>
      <c r="H702" s="297"/>
      <c r="I702" s="297"/>
      <c r="J702" s="297"/>
      <c r="L702" s="825">
        <f>SUM(L688:L701)</f>
        <v>0</v>
      </c>
      <c r="M702" s="825">
        <f>SUM(M688:M701)</f>
        <v>0</v>
      </c>
      <c r="N702" s="826">
        <f>SUM(N688:N701)</f>
        <v>0</v>
      </c>
    </row>
    <row r="703" spans="1:14">
      <c r="A703" s="93"/>
      <c r="D703" s="42"/>
      <c r="G703" s="431"/>
    </row>
    <row r="704" spans="1:14">
      <c r="A704" s="94">
        <v>50</v>
      </c>
      <c r="B704" s="190" t="s">
        <v>955</v>
      </c>
      <c r="C704" s="75"/>
      <c r="D704" s="76"/>
      <c r="E704" s="76"/>
      <c r="F704" s="76"/>
      <c r="G704" s="432"/>
    </row>
    <row r="705" spans="1:14" ht="42">
      <c r="A705" s="298" t="s">
        <v>592</v>
      </c>
      <c r="B705" s="299" t="s">
        <v>562</v>
      </c>
      <c r="C705" s="300" t="s">
        <v>668</v>
      </c>
      <c r="D705" s="301" t="s">
        <v>669</v>
      </c>
      <c r="E705" s="301" t="s">
        <v>670</v>
      </c>
      <c r="F705" s="302" t="s">
        <v>671</v>
      </c>
      <c r="G705" s="433" t="s">
        <v>560</v>
      </c>
      <c r="H705" s="417" t="s">
        <v>2837</v>
      </c>
      <c r="I705" s="418" t="s">
        <v>2793</v>
      </c>
      <c r="J705" s="418" t="s">
        <v>1647</v>
      </c>
      <c r="L705" s="822" t="s">
        <v>2837</v>
      </c>
      <c r="M705" s="823" t="s">
        <v>2793</v>
      </c>
      <c r="N705" s="827" t="s">
        <v>1647</v>
      </c>
    </row>
    <row r="706" spans="1:14" ht="14">
      <c r="A706" s="116">
        <v>50.01</v>
      </c>
      <c r="B706" s="219" t="s">
        <v>956</v>
      </c>
      <c r="C706" s="165"/>
      <c r="D706" s="166"/>
      <c r="E706" s="167"/>
      <c r="F706" s="168"/>
      <c r="G706" s="960">
        <f>(C707*D707*F707)+(C708*D708*F708)+(C709*D709*F709)+(C710*D710*F710)</f>
        <v>0</v>
      </c>
      <c r="H706" s="946" t="s">
        <v>1646</v>
      </c>
      <c r="I706" s="946" t="s">
        <v>1646</v>
      </c>
      <c r="J706" s="946" t="s">
        <v>1646</v>
      </c>
      <c r="L706" s="950" t="str">
        <f t="shared" ref="L706" si="418">IF(OR(H706="Oui",H706="Yes"),G706,"")</f>
        <v/>
      </c>
      <c r="M706" s="950" t="str">
        <f t="shared" ref="M706" si="419">IF(OR(I706="Oui",I706="Yes"),G706,"")</f>
        <v/>
      </c>
      <c r="N706" s="950" t="str">
        <f t="shared" ref="N706" si="420">IF(OR(J706="Oui",J706="Yes"),G706,"")</f>
        <v/>
      </c>
    </row>
    <row r="707" spans="1:14">
      <c r="A707" s="117"/>
      <c r="B707" s="193" t="s">
        <v>958</v>
      </c>
      <c r="C707" s="161">
        <v>1</v>
      </c>
      <c r="D707" s="161">
        <v>1</v>
      </c>
      <c r="E707" s="162" t="s">
        <v>563</v>
      </c>
      <c r="F707" s="164">
        <v>0</v>
      </c>
      <c r="G707" s="971"/>
      <c r="H707" s="946"/>
      <c r="I707" s="946"/>
      <c r="J707" s="946"/>
      <c r="L707" s="950"/>
      <c r="M707" s="950"/>
      <c r="N707" s="950"/>
    </row>
    <row r="708" spans="1:14" ht="14">
      <c r="A708" s="117"/>
      <c r="B708" s="170" t="s">
        <v>959</v>
      </c>
      <c r="C708" s="161">
        <v>1</v>
      </c>
      <c r="D708" s="161">
        <v>1</v>
      </c>
      <c r="E708" s="162" t="s">
        <v>563</v>
      </c>
      <c r="F708" s="164">
        <v>0</v>
      </c>
      <c r="G708" s="971"/>
      <c r="H708" s="946"/>
      <c r="I708" s="946"/>
      <c r="J708" s="946"/>
      <c r="L708" s="950"/>
      <c r="M708" s="950"/>
      <c r="N708" s="950"/>
    </row>
    <row r="709" spans="1:14" ht="14">
      <c r="A709" s="117"/>
      <c r="B709" s="170" t="s">
        <v>960</v>
      </c>
      <c r="C709" s="161">
        <v>1</v>
      </c>
      <c r="D709" s="161">
        <v>1</v>
      </c>
      <c r="E709" s="162" t="s">
        <v>563</v>
      </c>
      <c r="F709" s="164">
        <v>0</v>
      </c>
      <c r="G709" s="971"/>
      <c r="H709" s="946"/>
      <c r="I709" s="946"/>
      <c r="J709" s="946"/>
      <c r="L709" s="950"/>
      <c r="M709" s="950"/>
      <c r="N709" s="950"/>
    </row>
    <row r="710" spans="1:14" ht="14">
      <c r="A710" s="115"/>
      <c r="B710" s="64" t="s">
        <v>961</v>
      </c>
      <c r="C710" s="159">
        <v>1</v>
      </c>
      <c r="D710" s="159">
        <v>1</v>
      </c>
      <c r="E710" s="163" t="s">
        <v>563</v>
      </c>
      <c r="F710" s="160">
        <v>0</v>
      </c>
      <c r="G710" s="972"/>
      <c r="H710" s="946"/>
      <c r="I710" s="946"/>
      <c r="J710" s="946"/>
      <c r="L710" s="950"/>
      <c r="M710" s="950"/>
      <c r="N710" s="950"/>
    </row>
    <row r="711" spans="1:14" ht="14">
      <c r="A711" s="123">
        <v>50.1</v>
      </c>
      <c r="B711" s="225" t="s">
        <v>962</v>
      </c>
      <c r="C711" s="165"/>
      <c r="D711" s="166"/>
      <c r="E711" s="167"/>
      <c r="F711" s="168"/>
      <c r="G711" s="969">
        <f>(C712*D712*F712)+(C713*D713*F713)</f>
        <v>0</v>
      </c>
      <c r="H711" s="946" t="s">
        <v>1646</v>
      </c>
      <c r="I711" s="946" t="s">
        <v>1646</v>
      </c>
      <c r="J711" s="946" t="s">
        <v>1646</v>
      </c>
      <c r="L711" s="950" t="str">
        <f t="shared" ref="L711" si="421">IF(OR(H711="Oui",H711="Yes"),G711,"")</f>
        <v/>
      </c>
      <c r="M711" s="950" t="str">
        <f t="shared" ref="M711" si="422">IF(OR(I711="Oui",I711="Yes"),G711,"")</f>
        <v/>
      </c>
      <c r="N711" s="950" t="str">
        <f t="shared" ref="N711" si="423">IF(OR(J711="Oui",J711="Yes"),G711,"")</f>
        <v/>
      </c>
    </row>
    <row r="712" spans="1:14" ht="14">
      <c r="A712" s="114"/>
      <c r="B712" s="169" t="s">
        <v>963</v>
      </c>
      <c r="C712" s="161">
        <v>1</v>
      </c>
      <c r="D712" s="161">
        <v>1</v>
      </c>
      <c r="E712" s="162" t="s">
        <v>563</v>
      </c>
      <c r="F712" s="164">
        <v>0</v>
      </c>
      <c r="G712" s="970"/>
      <c r="H712" s="946"/>
      <c r="I712" s="946"/>
      <c r="J712" s="946"/>
      <c r="L712" s="950"/>
      <c r="M712" s="950"/>
      <c r="N712" s="950"/>
    </row>
    <row r="713" spans="1:14" ht="14">
      <c r="A713" s="115"/>
      <c r="B713" s="64" t="s">
        <v>964</v>
      </c>
      <c r="C713" s="159">
        <v>1</v>
      </c>
      <c r="D713" s="159">
        <v>1</v>
      </c>
      <c r="E713" s="163" t="s">
        <v>563</v>
      </c>
      <c r="F713" s="160">
        <v>0</v>
      </c>
      <c r="G713" s="970"/>
      <c r="H713" s="946"/>
      <c r="I713" s="946"/>
      <c r="J713" s="946"/>
      <c r="L713" s="950"/>
      <c r="M713" s="950"/>
      <c r="N713" s="950"/>
    </row>
    <row r="714" spans="1:14" ht="28">
      <c r="A714" s="98" t="s">
        <v>394</v>
      </c>
      <c r="B714" s="40" t="s">
        <v>965</v>
      </c>
      <c r="C714" s="60">
        <v>1</v>
      </c>
      <c r="D714" s="60">
        <v>1</v>
      </c>
      <c r="E714" s="61" t="s">
        <v>563</v>
      </c>
      <c r="F714" s="62">
        <v>0</v>
      </c>
      <c r="G714" s="412">
        <f>C714*D714*F714</f>
        <v>0</v>
      </c>
      <c r="H714" s="346" t="s">
        <v>1646</v>
      </c>
      <c r="I714" s="346" t="s">
        <v>1646</v>
      </c>
      <c r="J714" s="346" t="s">
        <v>1646</v>
      </c>
      <c r="L714" s="828" t="str">
        <f t="shared" ref="L714" si="424">IF(OR(H714="Oui",H714="Yes"),G714,"")</f>
        <v/>
      </c>
      <c r="M714" s="828" t="str">
        <f t="shared" ref="M714" si="425">IF(OR(I714="Oui",I714="Yes"),G714,"")</f>
        <v/>
      </c>
      <c r="N714" s="830" t="str">
        <f t="shared" ref="N714" si="426">IF(OR(J714="Oui",J714="Yes"),G714,"")</f>
        <v/>
      </c>
    </row>
    <row r="715" spans="1:14" ht="28">
      <c r="A715" s="98" t="s">
        <v>395</v>
      </c>
      <c r="B715" s="40" t="s">
        <v>966</v>
      </c>
      <c r="C715" s="60">
        <v>1</v>
      </c>
      <c r="D715" s="60">
        <v>1</v>
      </c>
      <c r="E715" s="61" t="s">
        <v>563</v>
      </c>
      <c r="F715" s="62">
        <v>0</v>
      </c>
      <c r="G715" s="412">
        <f>C715*D715*F715</f>
        <v>0</v>
      </c>
      <c r="H715" s="346" t="s">
        <v>1646</v>
      </c>
      <c r="I715" s="346" t="s">
        <v>1646</v>
      </c>
      <c r="J715" s="346" t="s">
        <v>1646</v>
      </c>
      <c r="L715" s="819" t="str">
        <f t="shared" ref="L715:L716" si="427">IF(OR(H715="Oui",H715="Yes"),G715,"")</f>
        <v/>
      </c>
      <c r="M715" s="819" t="str">
        <f t="shared" ref="M715:M716" si="428">IF(OR(I715="Oui",I715="Yes"),G715,"")</f>
        <v/>
      </c>
      <c r="N715" s="829" t="str">
        <f t="shared" ref="N715:N716" si="429">IF(OR(J715="Oui",J715="Yes"),G715,"")</f>
        <v/>
      </c>
    </row>
    <row r="716" spans="1:14" ht="28">
      <c r="A716" s="98" t="s">
        <v>396</v>
      </c>
      <c r="B716" s="40" t="s">
        <v>787</v>
      </c>
      <c r="C716" s="60">
        <v>1</v>
      </c>
      <c r="D716" s="60">
        <v>1</v>
      </c>
      <c r="E716" s="61" t="s">
        <v>563</v>
      </c>
      <c r="F716" s="62">
        <v>0</v>
      </c>
      <c r="G716" s="412">
        <f>C716*D716*F716</f>
        <v>0</v>
      </c>
      <c r="H716" s="346" t="s">
        <v>1646</v>
      </c>
      <c r="I716" s="346" t="s">
        <v>1646</v>
      </c>
      <c r="J716" s="346" t="s">
        <v>1646</v>
      </c>
      <c r="L716" s="819" t="str">
        <f t="shared" si="427"/>
        <v/>
      </c>
      <c r="M716" s="819" t="str">
        <f t="shared" si="428"/>
        <v/>
      </c>
      <c r="N716" s="829" t="str">
        <f t="shared" si="429"/>
        <v/>
      </c>
    </row>
    <row r="717" spans="1:14" s="56" customFormat="1" ht="19" customHeight="1">
      <c r="A717" s="95">
        <v>50</v>
      </c>
      <c r="B717" s="191" t="s">
        <v>957</v>
      </c>
      <c r="C717" s="83"/>
      <c r="D717" s="84"/>
      <c r="E717" s="84"/>
      <c r="F717" s="84"/>
      <c r="G717" s="408">
        <f>SUM(G706:G716)</f>
        <v>0</v>
      </c>
      <c r="H717" s="297"/>
      <c r="I717" s="297"/>
      <c r="J717" s="297"/>
      <c r="L717" s="825">
        <f t="shared" ref="L717" si="430">SUM(L706:L716)</f>
        <v>0</v>
      </c>
      <c r="M717" s="825">
        <f t="shared" ref="M717" si="431">SUM(M706:M716)</f>
        <v>0</v>
      </c>
      <c r="N717" s="826">
        <f t="shared" ref="N717" si="432">SUM(N706:N716)</f>
        <v>0</v>
      </c>
    </row>
    <row r="718" spans="1:14">
      <c r="A718" s="93"/>
      <c r="D718" s="42"/>
      <c r="G718" s="427"/>
    </row>
    <row r="719" spans="1:14" ht="11.25" customHeight="1">
      <c r="A719" s="94">
        <v>51</v>
      </c>
      <c r="B719" s="190" t="s">
        <v>967</v>
      </c>
      <c r="C719" s="75"/>
      <c r="D719" s="76"/>
      <c r="E719" s="76"/>
      <c r="F719" s="76"/>
      <c r="G719" s="427"/>
    </row>
    <row r="720" spans="1:14" ht="42">
      <c r="A720" s="298" t="s">
        <v>592</v>
      </c>
      <c r="B720" s="299" t="s">
        <v>562</v>
      </c>
      <c r="C720" s="300" t="s">
        <v>668</v>
      </c>
      <c r="D720" s="301" t="s">
        <v>669</v>
      </c>
      <c r="E720" s="301" t="s">
        <v>670</v>
      </c>
      <c r="F720" s="302" t="s">
        <v>671</v>
      </c>
      <c r="G720" s="424" t="s">
        <v>560</v>
      </c>
      <c r="H720" s="417" t="s">
        <v>2837</v>
      </c>
      <c r="I720" s="418" t="s">
        <v>2793</v>
      </c>
      <c r="J720" s="418" t="s">
        <v>1647</v>
      </c>
      <c r="L720" s="822" t="s">
        <v>2837</v>
      </c>
      <c r="M720" s="823" t="s">
        <v>2793</v>
      </c>
      <c r="N720" s="823" t="s">
        <v>1647</v>
      </c>
    </row>
    <row r="721" spans="1:14" ht="28">
      <c r="A721" s="98" t="s">
        <v>397</v>
      </c>
      <c r="B721" s="40" t="s">
        <v>969</v>
      </c>
      <c r="C721" s="60">
        <v>1</v>
      </c>
      <c r="D721" s="60">
        <v>1</v>
      </c>
      <c r="E721" s="61" t="s">
        <v>563</v>
      </c>
      <c r="F721" s="62">
        <v>0</v>
      </c>
      <c r="G721" s="412">
        <f>C721*D721*F721</f>
        <v>0</v>
      </c>
      <c r="H721" s="346" t="s">
        <v>1646</v>
      </c>
      <c r="I721" s="346" t="s">
        <v>1646</v>
      </c>
      <c r="J721" s="346" t="s">
        <v>1646</v>
      </c>
      <c r="L721" s="819" t="str">
        <f t="shared" ref="L721" si="433">IF(OR(H721="Oui",H721="Yes"),G721,"")</f>
        <v/>
      </c>
      <c r="M721" s="819" t="str">
        <f t="shared" ref="M721" si="434">IF(OR(I721="Oui",I721="Yes"),G721,"")</f>
        <v/>
      </c>
      <c r="N721" s="819" t="str">
        <f t="shared" ref="N721" si="435">IF(OR(J721="Oui",J721="Yes"),G721,"")</f>
        <v/>
      </c>
    </row>
    <row r="722" spans="1:14" ht="28">
      <c r="A722" s="98" t="s">
        <v>398</v>
      </c>
      <c r="B722" s="40" t="s">
        <v>971</v>
      </c>
      <c r="C722" s="60">
        <v>1</v>
      </c>
      <c r="D722" s="60">
        <v>1</v>
      </c>
      <c r="E722" s="61" t="s">
        <v>563</v>
      </c>
      <c r="F722" s="62">
        <v>0</v>
      </c>
      <c r="G722" s="412">
        <f t="shared" ref="G722:G728" si="436">C722*D722*F722</f>
        <v>0</v>
      </c>
      <c r="H722" s="346" t="s">
        <v>1646</v>
      </c>
      <c r="I722" s="346" t="s">
        <v>1646</v>
      </c>
      <c r="J722" s="346" t="s">
        <v>1646</v>
      </c>
      <c r="L722" s="819" t="str">
        <f t="shared" ref="L722:L740" si="437">IF(OR(H722="Oui",H722="Yes"),G722,"")</f>
        <v/>
      </c>
      <c r="M722" s="819" t="str">
        <f t="shared" ref="M722:M740" si="438">IF(OR(I722="Oui",I722="Yes"),G722,"")</f>
        <v/>
      </c>
      <c r="N722" s="819" t="str">
        <f t="shared" ref="N722:N740" si="439">IF(OR(J722="Oui",J722="Yes"),G722,"")</f>
        <v/>
      </c>
    </row>
    <row r="723" spans="1:14" ht="28">
      <c r="A723" s="98" t="s">
        <v>399</v>
      </c>
      <c r="B723" s="40" t="s">
        <v>970</v>
      </c>
      <c r="C723" s="60">
        <v>1</v>
      </c>
      <c r="D723" s="60">
        <v>1</v>
      </c>
      <c r="E723" s="61" t="s">
        <v>563</v>
      </c>
      <c r="F723" s="62">
        <v>0</v>
      </c>
      <c r="G723" s="412">
        <f t="shared" si="436"/>
        <v>0</v>
      </c>
      <c r="H723" s="346" t="s">
        <v>1646</v>
      </c>
      <c r="I723" s="346" t="s">
        <v>1646</v>
      </c>
      <c r="J723" s="346" t="s">
        <v>1646</v>
      </c>
      <c r="L723" s="819" t="str">
        <f t="shared" si="437"/>
        <v/>
      </c>
      <c r="M723" s="819" t="str">
        <f t="shared" si="438"/>
        <v/>
      </c>
      <c r="N723" s="819" t="str">
        <f t="shared" si="439"/>
        <v/>
      </c>
    </row>
    <row r="724" spans="1:14" ht="28">
      <c r="A724" s="99" t="s">
        <v>400</v>
      </c>
      <c r="B724" s="64" t="s">
        <v>972</v>
      </c>
      <c r="C724" s="60">
        <v>1</v>
      </c>
      <c r="D724" s="60">
        <v>1</v>
      </c>
      <c r="E724" s="61" t="s">
        <v>563</v>
      </c>
      <c r="F724" s="62">
        <v>0</v>
      </c>
      <c r="G724" s="412">
        <f t="shared" si="436"/>
        <v>0</v>
      </c>
      <c r="H724" s="346" t="s">
        <v>1646</v>
      </c>
      <c r="I724" s="346" t="s">
        <v>1646</v>
      </c>
      <c r="J724" s="346" t="s">
        <v>1646</v>
      </c>
      <c r="L724" s="819" t="str">
        <f t="shared" si="437"/>
        <v/>
      </c>
      <c r="M724" s="819" t="str">
        <f t="shared" si="438"/>
        <v/>
      </c>
      <c r="N724" s="819" t="str">
        <f t="shared" si="439"/>
        <v/>
      </c>
    </row>
    <row r="725" spans="1:14" ht="28">
      <c r="A725" s="98" t="s">
        <v>401</v>
      </c>
      <c r="B725" s="40" t="s">
        <v>954</v>
      </c>
      <c r="C725" s="60">
        <v>1</v>
      </c>
      <c r="D725" s="60">
        <v>1</v>
      </c>
      <c r="E725" s="61" t="s">
        <v>563</v>
      </c>
      <c r="F725" s="62">
        <v>0</v>
      </c>
      <c r="G725" s="412">
        <f t="shared" si="436"/>
        <v>0</v>
      </c>
      <c r="H725" s="346" t="s">
        <v>1646</v>
      </c>
      <c r="I725" s="346" t="s">
        <v>1646</v>
      </c>
      <c r="J725" s="346" t="s">
        <v>1646</v>
      </c>
      <c r="L725" s="819" t="str">
        <f t="shared" si="437"/>
        <v/>
      </c>
      <c r="M725" s="819" t="str">
        <f t="shared" si="438"/>
        <v/>
      </c>
      <c r="N725" s="819" t="str">
        <f t="shared" si="439"/>
        <v/>
      </c>
    </row>
    <row r="726" spans="1:14" ht="28">
      <c r="A726" s="98" t="s">
        <v>402</v>
      </c>
      <c r="B726" s="40" t="s">
        <v>1179</v>
      </c>
      <c r="C726" s="60">
        <v>1</v>
      </c>
      <c r="D726" s="60">
        <v>1</v>
      </c>
      <c r="E726" s="61" t="s">
        <v>563</v>
      </c>
      <c r="F726" s="62">
        <v>0</v>
      </c>
      <c r="G726" s="412">
        <f t="shared" si="436"/>
        <v>0</v>
      </c>
      <c r="H726" s="346" t="s">
        <v>1646</v>
      </c>
      <c r="I726" s="346" t="s">
        <v>1646</v>
      </c>
      <c r="J726" s="346" t="s">
        <v>1646</v>
      </c>
      <c r="L726" s="819" t="str">
        <f t="shared" si="437"/>
        <v/>
      </c>
      <c r="M726" s="819" t="str">
        <f t="shared" si="438"/>
        <v/>
      </c>
      <c r="N726" s="819" t="str">
        <f t="shared" si="439"/>
        <v/>
      </c>
    </row>
    <row r="727" spans="1:14" ht="28">
      <c r="A727" s="98" t="s">
        <v>403</v>
      </c>
      <c r="B727" s="40" t="s">
        <v>973</v>
      </c>
      <c r="C727" s="60">
        <v>1</v>
      </c>
      <c r="D727" s="60">
        <v>1</v>
      </c>
      <c r="E727" s="61" t="s">
        <v>563</v>
      </c>
      <c r="F727" s="62">
        <v>0</v>
      </c>
      <c r="G727" s="412">
        <f t="shared" si="436"/>
        <v>0</v>
      </c>
      <c r="H727" s="346" t="s">
        <v>1646</v>
      </c>
      <c r="I727" s="346" t="s">
        <v>1646</v>
      </c>
      <c r="J727" s="346" t="s">
        <v>1646</v>
      </c>
      <c r="L727" s="819" t="str">
        <f t="shared" si="437"/>
        <v/>
      </c>
      <c r="M727" s="819" t="str">
        <f t="shared" si="438"/>
        <v/>
      </c>
      <c r="N727" s="819" t="str">
        <f t="shared" si="439"/>
        <v/>
      </c>
    </row>
    <row r="728" spans="1:14" ht="28">
      <c r="A728" s="99" t="s">
        <v>404</v>
      </c>
      <c r="B728" s="64" t="s">
        <v>974</v>
      </c>
      <c r="C728" s="60">
        <v>1</v>
      </c>
      <c r="D728" s="60">
        <v>1</v>
      </c>
      <c r="E728" s="61" t="s">
        <v>563</v>
      </c>
      <c r="F728" s="62">
        <v>0</v>
      </c>
      <c r="G728" s="412">
        <f t="shared" si="436"/>
        <v>0</v>
      </c>
      <c r="H728" s="346" t="s">
        <v>1646</v>
      </c>
      <c r="I728" s="346" t="s">
        <v>1646</v>
      </c>
      <c r="J728" s="346" t="s">
        <v>1646</v>
      </c>
      <c r="L728" s="819" t="str">
        <f t="shared" si="437"/>
        <v/>
      </c>
      <c r="M728" s="819" t="str">
        <f t="shared" si="438"/>
        <v/>
      </c>
      <c r="N728" s="819" t="str">
        <f t="shared" si="439"/>
        <v/>
      </c>
    </row>
    <row r="729" spans="1:14" ht="14">
      <c r="A729" s="123">
        <v>51.35</v>
      </c>
      <c r="B729" s="225" t="s">
        <v>975</v>
      </c>
      <c r="C729" s="165"/>
      <c r="D729" s="166"/>
      <c r="E729" s="167"/>
      <c r="F729" s="168"/>
      <c r="G729" s="951">
        <f>(C730*D730*F730)+(C731*D731*F731)</f>
        <v>0</v>
      </c>
      <c r="H729" s="943" t="s">
        <v>1646</v>
      </c>
      <c r="I729" s="943" t="s">
        <v>1646</v>
      </c>
      <c r="J729" s="943" t="s">
        <v>1646</v>
      </c>
      <c r="L729" s="940" t="str">
        <f t="shared" si="437"/>
        <v/>
      </c>
      <c r="M729" s="940" t="str">
        <f t="shared" si="438"/>
        <v/>
      </c>
      <c r="N729" s="950" t="str">
        <f t="shared" si="439"/>
        <v/>
      </c>
    </row>
    <row r="730" spans="1:14" ht="14">
      <c r="A730" s="114"/>
      <c r="B730" s="169" t="s">
        <v>976</v>
      </c>
      <c r="C730" s="161">
        <v>1</v>
      </c>
      <c r="D730" s="161">
        <v>1</v>
      </c>
      <c r="E730" s="162" t="s">
        <v>563</v>
      </c>
      <c r="F730" s="164">
        <v>0</v>
      </c>
      <c r="G730" s="952"/>
      <c r="H730" s="944"/>
      <c r="I730" s="944"/>
      <c r="J730" s="944"/>
      <c r="L730" s="941"/>
      <c r="M730" s="941"/>
      <c r="N730" s="950" t="str">
        <f t="shared" si="439"/>
        <v/>
      </c>
    </row>
    <row r="731" spans="1:14" ht="14">
      <c r="A731" s="115"/>
      <c r="B731" s="64" t="s">
        <v>977</v>
      </c>
      <c r="C731" s="159">
        <v>1</v>
      </c>
      <c r="D731" s="159">
        <v>1</v>
      </c>
      <c r="E731" s="163" t="s">
        <v>563</v>
      </c>
      <c r="F731" s="160">
        <v>0</v>
      </c>
      <c r="G731" s="953"/>
      <c r="H731" s="945"/>
      <c r="I731" s="945"/>
      <c r="J731" s="945"/>
      <c r="L731" s="942"/>
      <c r="M731" s="942"/>
      <c r="N731" s="950" t="str">
        <f t="shared" si="439"/>
        <v/>
      </c>
    </row>
    <row r="732" spans="1:14" ht="28">
      <c r="A732" s="98" t="s">
        <v>405</v>
      </c>
      <c r="B732" s="40" t="s">
        <v>979</v>
      </c>
      <c r="C732" s="60">
        <v>1</v>
      </c>
      <c r="D732" s="60">
        <v>1</v>
      </c>
      <c r="E732" s="61" t="s">
        <v>563</v>
      </c>
      <c r="F732" s="62">
        <v>0</v>
      </c>
      <c r="G732" s="412">
        <f>C732*D732*F732</f>
        <v>0</v>
      </c>
      <c r="H732" s="346" t="s">
        <v>1646</v>
      </c>
      <c r="I732" s="346" t="s">
        <v>1646</v>
      </c>
      <c r="J732" s="346" t="s">
        <v>1646</v>
      </c>
      <c r="L732" s="819" t="str">
        <f t="shared" si="437"/>
        <v/>
      </c>
      <c r="M732" s="819" t="str">
        <f t="shared" si="438"/>
        <v/>
      </c>
      <c r="N732" s="819" t="str">
        <f t="shared" si="439"/>
        <v/>
      </c>
    </row>
    <row r="733" spans="1:14" s="35" customFormat="1" ht="25.5" customHeight="1">
      <c r="A733" s="120" t="s">
        <v>406</v>
      </c>
      <c r="B733" s="121" t="s">
        <v>978</v>
      </c>
      <c r="C733" s="60">
        <v>1</v>
      </c>
      <c r="D733" s="60">
        <v>1</v>
      </c>
      <c r="E733" s="61" t="s">
        <v>563</v>
      </c>
      <c r="F733" s="62">
        <v>0</v>
      </c>
      <c r="G733" s="412">
        <f>C733*D733*F733</f>
        <v>0</v>
      </c>
      <c r="H733" s="346" t="s">
        <v>1646</v>
      </c>
      <c r="I733" s="346" t="s">
        <v>1646</v>
      </c>
      <c r="J733" s="346" t="s">
        <v>1646</v>
      </c>
      <c r="L733" s="819" t="str">
        <f t="shared" si="437"/>
        <v/>
      </c>
      <c r="M733" s="819" t="str">
        <f t="shared" si="438"/>
        <v/>
      </c>
      <c r="N733" s="819" t="str">
        <f t="shared" si="439"/>
        <v/>
      </c>
    </row>
    <row r="734" spans="1:14" ht="28">
      <c r="A734" s="99" t="s">
        <v>407</v>
      </c>
      <c r="B734" s="64" t="s">
        <v>980</v>
      </c>
      <c r="C734" s="60">
        <v>1</v>
      </c>
      <c r="D734" s="60">
        <v>1</v>
      </c>
      <c r="E734" s="61" t="s">
        <v>563</v>
      </c>
      <c r="F734" s="62">
        <v>0</v>
      </c>
      <c r="G734" s="412">
        <f>C734*D734*F734</f>
        <v>0</v>
      </c>
      <c r="H734" s="346" t="s">
        <v>1646</v>
      </c>
      <c r="I734" s="346" t="s">
        <v>1646</v>
      </c>
      <c r="J734" s="346" t="s">
        <v>1646</v>
      </c>
      <c r="L734" s="819" t="str">
        <f t="shared" si="437"/>
        <v/>
      </c>
      <c r="M734" s="819" t="str">
        <f t="shared" si="438"/>
        <v/>
      </c>
      <c r="N734" s="819" t="str">
        <f t="shared" si="439"/>
        <v/>
      </c>
    </row>
    <row r="735" spans="1:14" ht="28">
      <c r="A735" s="99" t="s">
        <v>1442</v>
      </c>
      <c r="B735" s="134" t="s">
        <v>1590</v>
      </c>
      <c r="C735" s="60">
        <v>1</v>
      </c>
      <c r="D735" s="60">
        <v>1</v>
      </c>
      <c r="E735" s="61" t="s">
        <v>563</v>
      </c>
      <c r="F735" s="62">
        <v>0</v>
      </c>
      <c r="G735" s="412">
        <f t="shared" ref="G735" si="440">C735*D735*F735</f>
        <v>0</v>
      </c>
      <c r="H735" s="346" t="s">
        <v>1646</v>
      </c>
      <c r="I735" s="346" t="s">
        <v>1646</v>
      </c>
      <c r="J735" s="346" t="s">
        <v>1646</v>
      </c>
      <c r="L735" s="819" t="str">
        <f t="shared" si="437"/>
        <v/>
      </c>
      <c r="M735" s="819" t="str">
        <f t="shared" si="438"/>
        <v/>
      </c>
      <c r="N735" s="819" t="str">
        <f t="shared" si="439"/>
        <v/>
      </c>
    </row>
    <row r="736" spans="1:14" ht="28">
      <c r="A736" s="99" t="s">
        <v>540</v>
      </c>
      <c r="B736" s="205" t="s">
        <v>1213</v>
      </c>
      <c r="C736" s="60">
        <v>1</v>
      </c>
      <c r="D736" s="60">
        <v>1</v>
      </c>
      <c r="E736" s="61" t="s">
        <v>563</v>
      </c>
      <c r="F736" s="62">
        <v>0</v>
      </c>
      <c r="G736" s="412">
        <f>C736*D736*F736</f>
        <v>0</v>
      </c>
      <c r="H736" s="346" t="s">
        <v>1646</v>
      </c>
      <c r="I736" s="346" t="s">
        <v>1646</v>
      </c>
      <c r="J736" s="346" t="s">
        <v>1646</v>
      </c>
      <c r="L736" s="819" t="str">
        <f t="shared" si="437"/>
        <v/>
      </c>
      <c r="M736" s="819" t="str">
        <f t="shared" si="438"/>
        <v/>
      </c>
      <c r="N736" s="819" t="str">
        <f t="shared" si="439"/>
        <v/>
      </c>
    </row>
    <row r="737" spans="1:14" ht="14">
      <c r="A737" s="123">
        <v>51.7</v>
      </c>
      <c r="B737" s="225" t="s">
        <v>981</v>
      </c>
      <c r="C737" s="165"/>
      <c r="D737" s="166"/>
      <c r="E737" s="167"/>
      <c r="F737" s="168"/>
      <c r="G737" s="428">
        <f>(C738*D738*F738)+(C739*D739*F739)</f>
        <v>0</v>
      </c>
      <c r="H737" s="943" t="s">
        <v>1646</v>
      </c>
      <c r="I737" s="943" t="s">
        <v>1646</v>
      </c>
      <c r="J737" s="943" t="s">
        <v>1646</v>
      </c>
      <c r="L737" s="940" t="str">
        <f t="shared" si="437"/>
        <v/>
      </c>
      <c r="M737" s="940" t="str">
        <f t="shared" si="438"/>
        <v/>
      </c>
      <c r="N737" s="940" t="str">
        <f t="shared" si="439"/>
        <v/>
      </c>
    </row>
    <row r="738" spans="1:14" ht="14">
      <c r="A738" s="114"/>
      <c r="B738" s="137" t="s">
        <v>982</v>
      </c>
      <c r="C738" s="161">
        <v>1</v>
      </c>
      <c r="D738" s="161">
        <v>1</v>
      </c>
      <c r="E738" s="162" t="s">
        <v>563</v>
      </c>
      <c r="F738" s="164">
        <v>0</v>
      </c>
      <c r="G738" s="429"/>
      <c r="H738" s="944"/>
      <c r="I738" s="944"/>
      <c r="J738" s="944"/>
      <c r="L738" s="941"/>
      <c r="M738" s="941"/>
      <c r="N738" s="941" t="str">
        <f t="shared" si="439"/>
        <v/>
      </c>
    </row>
    <row r="739" spans="1:14" ht="14">
      <c r="A739" s="115"/>
      <c r="B739" s="64" t="s">
        <v>516</v>
      </c>
      <c r="C739" s="159">
        <v>1</v>
      </c>
      <c r="D739" s="159">
        <v>1</v>
      </c>
      <c r="E739" s="163" t="s">
        <v>563</v>
      </c>
      <c r="F739" s="160">
        <v>0</v>
      </c>
      <c r="G739" s="414"/>
      <c r="H739" s="945"/>
      <c r="I739" s="945"/>
      <c r="J739" s="945"/>
      <c r="L739" s="942"/>
      <c r="M739" s="942"/>
      <c r="N739" s="942" t="str">
        <f t="shared" si="439"/>
        <v/>
      </c>
    </row>
    <row r="740" spans="1:14" ht="28">
      <c r="A740" s="96" t="s">
        <v>408</v>
      </c>
      <c r="B740" s="40" t="s">
        <v>787</v>
      </c>
      <c r="C740" s="60">
        <v>1</v>
      </c>
      <c r="D740" s="60">
        <v>1</v>
      </c>
      <c r="E740" s="61" t="s">
        <v>563</v>
      </c>
      <c r="F740" s="62">
        <v>0</v>
      </c>
      <c r="G740" s="412">
        <f>C740*D740*F740</f>
        <v>0</v>
      </c>
      <c r="H740" s="346" t="s">
        <v>1646</v>
      </c>
      <c r="I740" s="346" t="s">
        <v>1646</v>
      </c>
      <c r="J740" s="346" t="s">
        <v>1646</v>
      </c>
      <c r="L740" s="819" t="str">
        <f t="shared" si="437"/>
        <v/>
      </c>
      <c r="M740" s="819" t="str">
        <f t="shared" si="438"/>
        <v/>
      </c>
      <c r="N740" s="819" t="str">
        <f t="shared" si="439"/>
        <v/>
      </c>
    </row>
    <row r="741" spans="1:14" s="56" customFormat="1" ht="19" customHeight="1">
      <c r="A741" s="95">
        <v>51</v>
      </c>
      <c r="B741" s="191" t="s">
        <v>968</v>
      </c>
      <c r="C741" s="83"/>
      <c r="D741" s="158"/>
      <c r="E741" s="84"/>
      <c r="F741" s="84"/>
      <c r="G741" s="408">
        <f>SUM(G721:G740)</f>
        <v>0</v>
      </c>
      <c r="H741" s="297"/>
      <c r="I741" s="297"/>
      <c r="J741" s="297"/>
      <c r="L741" s="825">
        <f t="shared" ref="L741" si="441">SUM(L721:L740)</f>
        <v>0</v>
      </c>
      <c r="M741" s="825">
        <f t="shared" ref="M741" si="442">SUM(M721:M740)</f>
        <v>0</v>
      </c>
      <c r="N741" s="825">
        <f t="shared" ref="N741" si="443">SUM(N721:N740)</f>
        <v>0</v>
      </c>
    </row>
    <row r="742" spans="1:14" s="56" customFormat="1" ht="18" customHeight="1">
      <c r="A742" s="93"/>
      <c r="B742" s="378" t="s">
        <v>2751</v>
      </c>
      <c r="C742" s="74"/>
      <c r="D742" s="42"/>
      <c r="E742" s="42"/>
      <c r="F742" s="42"/>
      <c r="G742" s="427"/>
      <c r="H742" s="297"/>
      <c r="I742" s="297"/>
      <c r="J742" s="297"/>
      <c r="L742" s="820"/>
      <c r="M742" s="820"/>
      <c r="N742" s="820"/>
    </row>
    <row r="743" spans="1:14" s="56" customFormat="1" ht="17" hidden="1" customHeight="1">
      <c r="A743" s="243">
        <v>52</v>
      </c>
      <c r="B743" s="190" t="s">
        <v>1294</v>
      </c>
      <c r="C743" s="190"/>
      <c r="D743" s="246"/>
      <c r="E743" s="246"/>
      <c r="F743" s="246"/>
      <c r="G743" s="254"/>
      <c r="H743" s="297"/>
      <c r="I743" s="297"/>
      <c r="J743" s="297"/>
      <c r="L743" s="820"/>
      <c r="M743" s="820"/>
      <c r="N743" s="820"/>
    </row>
    <row r="744" spans="1:14" s="56" customFormat="1" ht="42" hidden="1">
      <c r="A744" s="298" t="s">
        <v>592</v>
      </c>
      <c r="B744" s="299" t="s">
        <v>562</v>
      </c>
      <c r="C744" s="300" t="s">
        <v>668</v>
      </c>
      <c r="D744" s="301" t="s">
        <v>669</v>
      </c>
      <c r="E744" s="301" t="s">
        <v>670</v>
      </c>
      <c r="F744" s="302" t="s">
        <v>671</v>
      </c>
      <c r="G744" s="424" t="s">
        <v>560</v>
      </c>
      <c r="H744" s="417" t="s">
        <v>2837</v>
      </c>
      <c r="I744" s="418" t="s">
        <v>2793</v>
      </c>
      <c r="J744" s="418" t="s">
        <v>1647</v>
      </c>
      <c r="K744" s="31"/>
      <c r="L744" s="822" t="s">
        <v>2837</v>
      </c>
      <c r="M744" s="823" t="s">
        <v>2793</v>
      </c>
      <c r="N744" s="823" t="s">
        <v>1647</v>
      </c>
    </row>
    <row r="745" spans="1:14" s="56" customFormat="1" ht="28" hidden="1">
      <c r="A745" s="98" t="s">
        <v>1370</v>
      </c>
      <c r="B745" s="40" t="s">
        <v>1230</v>
      </c>
      <c r="C745" s="60">
        <v>1</v>
      </c>
      <c r="D745" s="60">
        <v>1</v>
      </c>
      <c r="E745" s="250" t="s">
        <v>563</v>
      </c>
      <c r="F745" s="62">
        <v>0</v>
      </c>
      <c r="G745" s="412">
        <f t="shared" ref="G745:G748" si="444">C745*D745*F745</f>
        <v>0</v>
      </c>
      <c r="H745" s="346" t="s">
        <v>1646</v>
      </c>
      <c r="I745" s="346" t="s">
        <v>1646</v>
      </c>
      <c r="J745" s="346" t="s">
        <v>1646</v>
      </c>
      <c r="L745" s="819" t="str">
        <f t="shared" ref="L745" si="445">IF(OR(H745="Oui",H745="Yes"),G745,"")</f>
        <v/>
      </c>
      <c r="M745" s="819" t="str">
        <f t="shared" ref="M745" si="446">IF(OR(I745="Oui",I745="Yes"),G745,"")</f>
        <v/>
      </c>
      <c r="N745" s="819" t="str">
        <f t="shared" ref="N745" si="447">IF(OR(J745="Oui",J745="Yes"),G745,"")</f>
        <v/>
      </c>
    </row>
    <row r="746" spans="1:14" s="56" customFormat="1" ht="28" hidden="1">
      <c r="A746" s="120" t="s">
        <v>1231</v>
      </c>
      <c r="B746" s="121" t="s">
        <v>778</v>
      </c>
      <c r="C746" s="60">
        <v>1</v>
      </c>
      <c r="D746" s="60">
        <v>1</v>
      </c>
      <c r="E746" s="250" t="s">
        <v>563</v>
      </c>
      <c r="F746" s="62">
        <v>0</v>
      </c>
      <c r="G746" s="412">
        <f t="shared" si="444"/>
        <v>0</v>
      </c>
      <c r="H746" s="346" t="s">
        <v>1646</v>
      </c>
      <c r="I746" s="346" t="s">
        <v>1646</v>
      </c>
      <c r="J746" s="346" t="s">
        <v>1646</v>
      </c>
      <c r="L746" s="819" t="str">
        <f t="shared" ref="L746:L751" si="448">IF(OR(H746="Oui",H746="Yes"),G746,"")</f>
        <v/>
      </c>
      <c r="M746" s="819" t="str">
        <f t="shared" ref="M746:M751" si="449">IF(OR(I746="Oui",I746="Yes"),G746,"")</f>
        <v/>
      </c>
      <c r="N746" s="819" t="str">
        <f t="shared" ref="N746:N751" si="450">IF(OR(J746="Oui",J746="Yes"),G746,"")</f>
        <v/>
      </c>
    </row>
    <row r="747" spans="1:14" s="56" customFormat="1" ht="28" hidden="1">
      <c r="A747" s="120" t="s">
        <v>1371</v>
      </c>
      <c r="B747" s="121" t="s">
        <v>1525</v>
      </c>
      <c r="C747" s="60">
        <v>1</v>
      </c>
      <c r="D747" s="60">
        <v>1</v>
      </c>
      <c r="E747" s="250" t="s">
        <v>563</v>
      </c>
      <c r="F747" s="62">
        <v>0</v>
      </c>
      <c r="G747" s="412">
        <f t="shared" si="444"/>
        <v>0</v>
      </c>
      <c r="H747" s="346" t="s">
        <v>1646</v>
      </c>
      <c r="I747" s="346" t="s">
        <v>1646</v>
      </c>
      <c r="J747" s="346" t="s">
        <v>1646</v>
      </c>
      <c r="L747" s="819" t="str">
        <f t="shared" si="448"/>
        <v/>
      </c>
      <c r="M747" s="819" t="str">
        <f t="shared" si="449"/>
        <v/>
      </c>
      <c r="N747" s="819" t="str">
        <f t="shared" si="450"/>
        <v/>
      </c>
    </row>
    <row r="748" spans="1:14" s="56" customFormat="1" ht="28" hidden="1">
      <c r="A748" s="120" t="s">
        <v>1232</v>
      </c>
      <c r="B748" s="121" t="s">
        <v>1524</v>
      </c>
      <c r="C748" s="60">
        <v>1</v>
      </c>
      <c r="D748" s="60">
        <v>1</v>
      </c>
      <c r="E748" s="250" t="s">
        <v>563</v>
      </c>
      <c r="F748" s="62">
        <v>0</v>
      </c>
      <c r="G748" s="412">
        <f t="shared" si="444"/>
        <v>0</v>
      </c>
      <c r="H748" s="346" t="s">
        <v>1646</v>
      </c>
      <c r="I748" s="346" t="s">
        <v>1646</v>
      </c>
      <c r="J748" s="346" t="s">
        <v>1646</v>
      </c>
      <c r="L748" s="819" t="str">
        <f t="shared" si="448"/>
        <v/>
      </c>
      <c r="M748" s="819" t="str">
        <f t="shared" si="449"/>
        <v/>
      </c>
      <c r="N748" s="819" t="str">
        <f t="shared" si="450"/>
        <v/>
      </c>
    </row>
    <row r="749" spans="1:14" s="56" customFormat="1" ht="28" hidden="1">
      <c r="A749" s="120" t="s">
        <v>1443</v>
      </c>
      <c r="B749" s="121" t="s">
        <v>1591</v>
      </c>
      <c r="C749" s="60">
        <v>1</v>
      </c>
      <c r="D749" s="60">
        <v>1</v>
      </c>
      <c r="E749" s="250" t="s">
        <v>563</v>
      </c>
      <c r="F749" s="62">
        <v>0</v>
      </c>
      <c r="G749" s="412">
        <f>C749*D749*F749</f>
        <v>0</v>
      </c>
      <c r="H749" s="346" t="s">
        <v>1646</v>
      </c>
      <c r="I749" s="346" t="s">
        <v>1646</v>
      </c>
      <c r="J749" s="346" t="s">
        <v>1646</v>
      </c>
      <c r="L749" s="819" t="str">
        <f t="shared" si="448"/>
        <v/>
      </c>
      <c r="M749" s="819" t="str">
        <f t="shared" si="449"/>
        <v/>
      </c>
      <c r="N749" s="819" t="str">
        <f t="shared" si="450"/>
        <v/>
      </c>
    </row>
    <row r="750" spans="1:14" s="56" customFormat="1" ht="28" hidden="1">
      <c r="A750" s="98" t="s">
        <v>1444</v>
      </c>
      <c r="B750" s="40" t="s">
        <v>1199</v>
      </c>
      <c r="C750" s="89"/>
      <c r="D750" s="66">
        <v>0</v>
      </c>
      <c r="E750" s="251" t="s">
        <v>565</v>
      </c>
      <c r="F750" s="413">
        <f>SUM(G745:G747)</f>
        <v>0</v>
      </c>
      <c r="G750" s="412">
        <f>D750*F750</f>
        <v>0</v>
      </c>
      <c r="H750" s="346" t="s">
        <v>1646</v>
      </c>
      <c r="I750" s="346" t="s">
        <v>1646</v>
      </c>
      <c r="J750" s="346" t="s">
        <v>1646</v>
      </c>
      <c r="L750" s="819" t="str">
        <f t="shared" si="448"/>
        <v/>
      </c>
      <c r="M750" s="819" t="str">
        <f t="shared" si="449"/>
        <v/>
      </c>
      <c r="N750" s="819" t="str">
        <f t="shared" si="450"/>
        <v/>
      </c>
    </row>
    <row r="751" spans="1:14" s="56" customFormat="1" ht="28" hidden="1">
      <c r="A751" s="120" t="s">
        <v>1233</v>
      </c>
      <c r="B751" s="121" t="s">
        <v>787</v>
      </c>
      <c r="C751" s="60">
        <v>1</v>
      </c>
      <c r="D751" s="60">
        <v>1</v>
      </c>
      <c r="E751" s="250" t="s">
        <v>563</v>
      </c>
      <c r="F751" s="62">
        <v>0</v>
      </c>
      <c r="G751" s="412">
        <f>C751*D751*F751</f>
        <v>0</v>
      </c>
      <c r="H751" s="346" t="s">
        <v>1646</v>
      </c>
      <c r="I751" s="346" t="s">
        <v>1646</v>
      </c>
      <c r="J751" s="346" t="s">
        <v>1646</v>
      </c>
      <c r="L751" s="819" t="str">
        <f t="shared" si="448"/>
        <v/>
      </c>
      <c r="M751" s="819" t="str">
        <f t="shared" si="449"/>
        <v/>
      </c>
      <c r="N751" s="819" t="str">
        <f t="shared" si="450"/>
        <v/>
      </c>
    </row>
    <row r="752" spans="1:14" s="56" customFormat="1" ht="19" hidden="1" customHeight="1">
      <c r="A752" s="242">
        <v>52</v>
      </c>
      <c r="B752" s="191" t="s">
        <v>1297</v>
      </c>
      <c r="C752" s="204"/>
      <c r="D752" s="158"/>
      <c r="E752" s="84"/>
      <c r="F752" s="84"/>
      <c r="G752" s="410">
        <f>SUM(G745:G751)</f>
        <v>0</v>
      </c>
      <c r="H752" s="297"/>
      <c r="I752" s="297"/>
      <c r="J752" s="297"/>
      <c r="L752" s="831">
        <f t="shared" ref="L752" si="451">SUM(L745:L751)</f>
        <v>0</v>
      </c>
      <c r="M752" s="831">
        <f t="shared" ref="M752" si="452">SUM(M745:M751)</f>
        <v>0</v>
      </c>
      <c r="N752" s="831">
        <f t="shared" ref="N752" si="453">SUM(N745:N751)</f>
        <v>0</v>
      </c>
    </row>
    <row r="753" spans="1:14" s="56" customFormat="1" ht="11.75" hidden="1" customHeight="1">
      <c r="A753" s="206"/>
      <c r="B753" s="207"/>
      <c r="C753" s="208"/>
      <c r="D753" s="208"/>
      <c r="E753" s="252"/>
      <c r="F753" s="209"/>
      <c r="G753" s="210"/>
      <c r="H753" s="297"/>
      <c r="I753" s="297"/>
      <c r="J753" s="297"/>
      <c r="L753" s="820"/>
      <c r="M753" s="820"/>
      <c r="N753" s="820"/>
    </row>
    <row r="754" spans="1:14" s="56" customFormat="1" ht="11.75" hidden="1" customHeight="1">
      <c r="A754" s="243">
        <v>53</v>
      </c>
      <c r="B754" s="190" t="s">
        <v>1295</v>
      </c>
      <c r="C754" s="190"/>
      <c r="D754" s="246"/>
      <c r="E754" s="246"/>
      <c r="F754" s="246"/>
      <c r="G754" s="254"/>
      <c r="H754" s="297"/>
      <c r="I754" s="297"/>
      <c r="J754" s="297"/>
      <c r="L754" s="820"/>
      <c r="M754" s="820"/>
      <c r="N754" s="820"/>
    </row>
    <row r="755" spans="1:14" s="56" customFormat="1" ht="42" hidden="1">
      <c r="A755" s="298" t="s">
        <v>592</v>
      </c>
      <c r="B755" s="299" t="s">
        <v>562</v>
      </c>
      <c r="C755" s="300" t="s">
        <v>668</v>
      </c>
      <c r="D755" s="301" t="s">
        <v>669</v>
      </c>
      <c r="E755" s="301" t="s">
        <v>670</v>
      </c>
      <c r="F755" s="302" t="s">
        <v>671</v>
      </c>
      <c r="G755" s="424" t="s">
        <v>560</v>
      </c>
      <c r="H755" s="417" t="s">
        <v>2837</v>
      </c>
      <c r="I755" s="418" t="s">
        <v>2793</v>
      </c>
      <c r="J755" s="418" t="s">
        <v>1647</v>
      </c>
      <c r="K755" s="31"/>
      <c r="L755" s="822" t="s">
        <v>2837</v>
      </c>
      <c r="M755" s="823" t="s">
        <v>2793</v>
      </c>
      <c r="N755" s="823" t="s">
        <v>1647</v>
      </c>
    </row>
    <row r="756" spans="1:14" s="56" customFormat="1" ht="11.75" hidden="1" customHeight="1">
      <c r="A756" s="293"/>
      <c r="B756" s="294"/>
      <c r="C756" s="247"/>
      <c r="D756" s="248"/>
      <c r="E756" s="248"/>
      <c r="F756" s="249"/>
      <c r="G756" s="420"/>
      <c r="H756" s="420"/>
      <c r="I756" s="420"/>
      <c r="J756" s="420"/>
      <c r="L756" s="832"/>
      <c r="M756" s="832"/>
      <c r="N756" s="832"/>
    </row>
    <row r="757" spans="1:14" s="56" customFormat="1" ht="28" hidden="1">
      <c r="A757" s="120" t="s">
        <v>1238</v>
      </c>
      <c r="B757" s="121" t="s">
        <v>1526</v>
      </c>
      <c r="C757" s="60">
        <v>1</v>
      </c>
      <c r="D757" s="60">
        <v>1</v>
      </c>
      <c r="E757" s="250" t="s">
        <v>563</v>
      </c>
      <c r="F757" s="62">
        <v>0</v>
      </c>
      <c r="G757" s="412">
        <f t="shared" ref="G757:G769" si="454">C757*D757*F757</f>
        <v>0</v>
      </c>
      <c r="H757" s="346" t="s">
        <v>1646</v>
      </c>
      <c r="I757" s="346" t="s">
        <v>1646</v>
      </c>
      <c r="J757" s="346" t="s">
        <v>1646</v>
      </c>
      <c r="L757" s="819" t="str">
        <f t="shared" ref="L757" si="455">IF(OR(H757="Oui",H757="Yes"),G757,"")</f>
        <v/>
      </c>
      <c r="M757" s="819" t="str">
        <f t="shared" ref="M757" si="456">IF(OR(I757="Oui",I757="Yes"),G757,"")</f>
        <v/>
      </c>
      <c r="N757" s="819" t="str">
        <f t="shared" ref="N757" si="457">IF(OR(J757="Oui",J757="Yes"),G757,"")</f>
        <v/>
      </c>
    </row>
    <row r="758" spans="1:14" s="56" customFormat="1" ht="28" hidden="1">
      <c r="A758" s="120" t="s">
        <v>1234</v>
      </c>
      <c r="B758" s="121" t="s">
        <v>1527</v>
      </c>
      <c r="C758" s="60">
        <v>1</v>
      </c>
      <c r="D758" s="60">
        <v>1</v>
      </c>
      <c r="E758" s="250" t="s">
        <v>563</v>
      </c>
      <c r="F758" s="62">
        <v>0</v>
      </c>
      <c r="G758" s="412">
        <f t="shared" si="454"/>
        <v>0</v>
      </c>
      <c r="H758" s="346" t="s">
        <v>1646</v>
      </c>
      <c r="I758" s="346" t="s">
        <v>1646</v>
      </c>
      <c r="J758" s="346" t="s">
        <v>1646</v>
      </c>
      <c r="L758" s="819" t="str">
        <f t="shared" ref="L758:L766" si="458">IF(OR(H758="Oui",H758="Yes"),G758,"")</f>
        <v/>
      </c>
      <c r="M758" s="819" t="str">
        <f t="shared" ref="M758:M766" si="459">IF(OR(I758="Oui",I758="Yes"),G758,"")</f>
        <v/>
      </c>
      <c r="N758" s="819" t="str">
        <f t="shared" ref="N758:N766" si="460">IF(OR(J758="Oui",J758="Yes"),G758,"")</f>
        <v/>
      </c>
    </row>
    <row r="759" spans="1:14" s="56" customFormat="1" ht="28" hidden="1">
      <c r="A759" s="120" t="s">
        <v>1239</v>
      </c>
      <c r="B759" s="121" t="s">
        <v>1528</v>
      </c>
      <c r="C759" s="60">
        <v>1</v>
      </c>
      <c r="D759" s="60">
        <v>1</v>
      </c>
      <c r="E759" s="250" t="s">
        <v>563</v>
      </c>
      <c r="F759" s="62">
        <v>0</v>
      </c>
      <c r="G759" s="412">
        <f t="shared" si="454"/>
        <v>0</v>
      </c>
      <c r="H759" s="346" t="s">
        <v>1646</v>
      </c>
      <c r="I759" s="346" t="s">
        <v>1646</v>
      </c>
      <c r="J759" s="346" t="s">
        <v>1646</v>
      </c>
      <c r="L759" s="819" t="str">
        <f t="shared" si="458"/>
        <v/>
      </c>
      <c r="M759" s="819" t="str">
        <f t="shared" si="459"/>
        <v/>
      </c>
      <c r="N759" s="819" t="str">
        <f t="shared" si="460"/>
        <v/>
      </c>
    </row>
    <row r="760" spans="1:14" s="56" customFormat="1" ht="28" hidden="1">
      <c r="A760" s="120" t="s">
        <v>1240</v>
      </c>
      <c r="B760" s="121" t="s">
        <v>1529</v>
      </c>
      <c r="C760" s="60">
        <v>1</v>
      </c>
      <c r="D760" s="60">
        <v>1</v>
      </c>
      <c r="E760" s="250" t="s">
        <v>563</v>
      </c>
      <c r="F760" s="62">
        <v>0</v>
      </c>
      <c r="G760" s="412">
        <f t="shared" si="454"/>
        <v>0</v>
      </c>
      <c r="H760" s="346" t="s">
        <v>1646</v>
      </c>
      <c r="I760" s="346" t="s">
        <v>1646</v>
      </c>
      <c r="J760" s="346" t="s">
        <v>1646</v>
      </c>
      <c r="L760" s="819" t="str">
        <f t="shared" si="458"/>
        <v/>
      </c>
      <c r="M760" s="819" t="str">
        <f t="shared" si="459"/>
        <v/>
      </c>
      <c r="N760" s="819" t="str">
        <f t="shared" si="460"/>
        <v/>
      </c>
    </row>
    <row r="761" spans="1:14" s="56" customFormat="1" ht="28" hidden="1">
      <c r="A761" s="120" t="s">
        <v>1241</v>
      </c>
      <c r="B761" s="121" t="s">
        <v>1530</v>
      </c>
      <c r="C761" s="60">
        <v>1</v>
      </c>
      <c r="D761" s="60">
        <v>1</v>
      </c>
      <c r="E761" s="250" t="s">
        <v>563</v>
      </c>
      <c r="F761" s="62">
        <v>0</v>
      </c>
      <c r="G761" s="412">
        <f t="shared" si="454"/>
        <v>0</v>
      </c>
      <c r="H761" s="346" t="s">
        <v>1646</v>
      </c>
      <c r="I761" s="346" t="s">
        <v>1646</v>
      </c>
      <c r="J761" s="346" t="s">
        <v>1646</v>
      </c>
      <c r="L761" s="819" t="str">
        <f t="shared" si="458"/>
        <v/>
      </c>
      <c r="M761" s="819" t="str">
        <f t="shared" si="459"/>
        <v/>
      </c>
      <c r="N761" s="819" t="str">
        <f t="shared" si="460"/>
        <v/>
      </c>
    </row>
    <row r="762" spans="1:14" s="56" customFormat="1" ht="28" hidden="1">
      <c r="A762" s="120" t="s">
        <v>1235</v>
      </c>
      <c r="B762" s="121" t="s">
        <v>1531</v>
      </c>
      <c r="C762" s="60">
        <v>1</v>
      </c>
      <c r="D762" s="60">
        <v>1</v>
      </c>
      <c r="E762" s="250" t="s">
        <v>563</v>
      </c>
      <c r="F762" s="62">
        <v>0</v>
      </c>
      <c r="G762" s="412">
        <f t="shared" si="454"/>
        <v>0</v>
      </c>
      <c r="H762" s="346" t="s">
        <v>1646</v>
      </c>
      <c r="I762" s="346" t="s">
        <v>1646</v>
      </c>
      <c r="J762" s="346" t="s">
        <v>1646</v>
      </c>
      <c r="L762" s="819" t="str">
        <f t="shared" si="458"/>
        <v/>
      </c>
      <c r="M762" s="819" t="str">
        <f t="shared" si="459"/>
        <v/>
      </c>
      <c r="N762" s="819" t="str">
        <f t="shared" si="460"/>
        <v/>
      </c>
    </row>
    <row r="763" spans="1:14" s="56" customFormat="1" ht="28" hidden="1">
      <c r="A763" s="120" t="s">
        <v>1242</v>
      </c>
      <c r="B763" s="121" t="s">
        <v>1532</v>
      </c>
      <c r="C763" s="60">
        <v>1</v>
      </c>
      <c r="D763" s="60">
        <v>1</v>
      </c>
      <c r="E763" s="250" t="s">
        <v>563</v>
      </c>
      <c r="F763" s="62">
        <v>0</v>
      </c>
      <c r="G763" s="412">
        <f t="shared" si="454"/>
        <v>0</v>
      </c>
      <c r="H763" s="346" t="s">
        <v>1646</v>
      </c>
      <c r="I763" s="346" t="s">
        <v>1646</v>
      </c>
      <c r="J763" s="346" t="s">
        <v>1646</v>
      </c>
      <c r="L763" s="819" t="str">
        <f t="shared" si="458"/>
        <v/>
      </c>
      <c r="M763" s="819" t="str">
        <f t="shared" si="459"/>
        <v/>
      </c>
      <c r="N763" s="819" t="str">
        <f t="shared" si="460"/>
        <v/>
      </c>
    </row>
    <row r="764" spans="1:14" s="56" customFormat="1" ht="28" hidden="1">
      <c r="A764" s="120" t="s">
        <v>1236</v>
      </c>
      <c r="B764" s="121" t="s">
        <v>1533</v>
      </c>
      <c r="C764" s="60">
        <v>1</v>
      </c>
      <c r="D764" s="60">
        <v>1</v>
      </c>
      <c r="E764" s="250" t="s">
        <v>563</v>
      </c>
      <c r="F764" s="62">
        <v>0</v>
      </c>
      <c r="G764" s="412">
        <f t="shared" si="454"/>
        <v>0</v>
      </c>
      <c r="H764" s="346" t="s">
        <v>1646</v>
      </c>
      <c r="I764" s="346" t="s">
        <v>1646</v>
      </c>
      <c r="J764" s="346" t="s">
        <v>1646</v>
      </c>
      <c r="L764" s="819" t="str">
        <f t="shared" si="458"/>
        <v/>
      </c>
      <c r="M764" s="819" t="str">
        <f t="shared" si="459"/>
        <v/>
      </c>
      <c r="N764" s="819" t="str">
        <f t="shared" si="460"/>
        <v/>
      </c>
    </row>
    <row r="765" spans="1:14" s="56" customFormat="1" ht="28" hidden="1">
      <c r="A765" s="120" t="s">
        <v>1446</v>
      </c>
      <c r="B765" s="121" t="s">
        <v>1447</v>
      </c>
      <c r="C765" s="60">
        <v>1</v>
      </c>
      <c r="D765" s="60">
        <v>1</v>
      </c>
      <c r="E765" s="250" t="s">
        <v>563</v>
      </c>
      <c r="F765" s="62">
        <v>0</v>
      </c>
      <c r="G765" s="412">
        <f t="shared" si="454"/>
        <v>0</v>
      </c>
      <c r="H765" s="346" t="s">
        <v>1646</v>
      </c>
      <c r="I765" s="346" t="s">
        <v>1646</v>
      </c>
      <c r="J765" s="346" t="s">
        <v>1646</v>
      </c>
      <c r="L765" s="819" t="str">
        <f t="shared" si="458"/>
        <v/>
      </c>
      <c r="M765" s="819" t="str">
        <f t="shared" si="459"/>
        <v/>
      </c>
      <c r="N765" s="819" t="str">
        <f t="shared" si="460"/>
        <v/>
      </c>
    </row>
    <row r="766" spans="1:14" s="56" customFormat="1" ht="28" hidden="1">
      <c r="A766" s="120" t="s">
        <v>1243</v>
      </c>
      <c r="B766" s="121" t="s">
        <v>1534</v>
      </c>
      <c r="C766" s="60">
        <v>1</v>
      </c>
      <c r="D766" s="60">
        <v>1</v>
      </c>
      <c r="E766" s="250" t="s">
        <v>563</v>
      </c>
      <c r="F766" s="62">
        <v>0</v>
      </c>
      <c r="G766" s="412">
        <f t="shared" si="454"/>
        <v>0</v>
      </c>
      <c r="H766" s="346" t="s">
        <v>1646</v>
      </c>
      <c r="I766" s="346" t="s">
        <v>1646</v>
      </c>
      <c r="J766" s="346" t="s">
        <v>1646</v>
      </c>
      <c r="L766" s="819" t="str">
        <f t="shared" si="458"/>
        <v/>
      </c>
      <c r="M766" s="819" t="str">
        <f t="shared" si="459"/>
        <v/>
      </c>
      <c r="N766" s="819" t="str">
        <f t="shared" si="460"/>
        <v/>
      </c>
    </row>
    <row r="767" spans="1:14" s="56" customFormat="1" ht="28" hidden="1">
      <c r="A767" s="120" t="s">
        <v>1244</v>
      </c>
      <c r="B767" s="121" t="s">
        <v>1535</v>
      </c>
      <c r="C767" s="60">
        <v>1</v>
      </c>
      <c r="D767" s="60">
        <v>1</v>
      </c>
      <c r="E767" s="250" t="s">
        <v>563</v>
      </c>
      <c r="F767" s="62">
        <v>0</v>
      </c>
      <c r="G767" s="412">
        <f t="shared" si="454"/>
        <v>0</v>
      </c>
      <c r="H767" s="346" t="s">
        <v>1646</v>
      </c>
      <c r="I767" s="346" t="s">
        <v>1646</v>
      </c>
      <c r="J767" s="346" t="s">
        <v>1646</v>
      </c>
      <c r="L767" s="819" t="str">
        <f t="shared" ref="L767:L771" si="461">IF(OR(H767="Oui",H767="Yes"),G767,"")</f>
        <v/>
      </c>
      <c r="M767" s="819" t="str">
        <f t="shared" ref="M767:M771" si="462">IF(OR(I767="Oui",I767="Yes"),G767,"")</f>
        <v/>
      </c>
      <c r="N767" s="819" t="str">
        <f t="shared" ref="N767:N771" si="463">IF(OR(J767="Oui",J767="Yes"),G767,"")</f>
        <v/>
      </c>
    </row>
    <row r="768" spans="1:14" s="56" customFormat="1" ht="28" hidden="1">
      <c r="A768" s="120" t="s">
        <v>1245</v>
      </c>
      <c r="B768" s="121" t="s">
        <v>1536</v>
      </c>
      <c r="C768" s="60">
        <v>1</v>
      </c>
      <c r="D768" s="60">
        <v>1</v>
      </c>
      <c r="E768" s="250" t="s">
        <v>563</v>
      </c>
      <c r="F768" s="62">
        <v>0</v>
      </c>
      <c r="G768" s="412">
        <f t="shared" si="454"/>
        <v>0</v>
      </c>
      <c r="H768" s="346" t="s">
        <v>1646</v>
      </c>
      <c r="I768" s="346" t="s">
        <v>1646</v>
      </c>
      <c r="J768" s="346" t="s">
        <v>1646</v>
      </c>
      <c r="L768" s="819" t="str">
        <f t="shared" si="461"/>
        <v/>
      </c>
      <c r="M768" s="819" t="str">
        <f t="shared" si="462"/>
        <v/>
      </c>
      <c r="N768" s="819" t="str">
        <f t="shared" si="463"/>
        <v/>
      </c>
    </row>
    <row r="769" spans="1:14" s="56" customFormat="1" ht="42" hidden="1">
      <c r="A769" s="120" t="s">
        <v>1246</v>
      </c>
      <c r="B769" s="121" t="s">
        <v>1537</v>
      </c>
      <c r="C769" s="60">
        <v>1</v>
      </c>
      <c r="D769" s="60">
        <v>1</v>
      </c>
      <c r="E769" s="250" t="s">
        <v>563</v>
      </c>
      <c r="F769" s="62">
        <v>0</v>
      </c>
      <c r="G769" s="412">
        <f t="shared" si="454"/>
        <v>0</v>
      </c>
      <c r="H769" s="346" t="s">
        <v>1646</v>
      </c>
      <c r="I769" s="346" t="s">
        <v>1646</v>
      </c>
      <c r="J769" s="346" t="s">
        <v>1646</v>
      </c>
      <c r="L769" s="819" t="str">
        <f t="shared" si="461"/>
        <v/>
      </c>
      <c r="M769" s="819" t="str">
        <f t="shared" si="462"/>
        <v/>
      </c>
      <c r="N769" s="819" t="str">
        <f t="shared" si="463"/>
        <v/>
      </c>
    </row>
    <row r="770" spans="1:14" s="56" customFormat="1" ht="28" hidden="1">
      <c r="A770" s="98" t="s">
        <v>1445</v>
      </c>
      <c r="B770" s="40" t="s">
        <v>1199</v>
      </c>
      <c r="C770" s="89"/>
      <c r="D770" s="66">
        <v>0</v>
      </c>
      <c r="E770" s="251" t="s">
        <v>565</v>
      </c>
      <c r="F770" s="413">
        <f>SUM(G755:G769)</f>
        <v>0</v>
      </c>
      <c r="G770" s="412">
        <f>D770*F770</f>
        <v>0</v>
      </c>
      <c r="H770" s="346" t="s">
        <v>1646</v>
      </c>
      <c r="I770" s="346" t="s">
        <v>1646</v>
      </c>
      <c r="J770" s="346" t="s">
        <v>1646</v>
      </c>
      <c r="L770" s="819" t="str">
        <f t="shared" si="461"/>
        <v/>
      </c>
      <c r="M770" s="819" t="str">
        <f t="shared" si="462"/>
        <v/>
      </c>
      <c r="N770" s="819" t="str">
        <f t="shared" si="463"/>
        <v/>
      </c>
    </row>
    <row r="771" spans="1:14" s="56" customFormat="1" ht="28" hidden="1">
      <c r="A771" s="120" t="s">
        <v>1237</v>
      </c>
      <c r="B771" s="121" t="s">
        <v>787</v>
      </c>
      <c r="C771" s="60">
        <v>1</v>
      </c>
      <c r="D771" s="60">
        <v>1</v>
      </c>
      <c r="E771" s="250" t="s">
        <v>563</v>
      </c>
      <c r="F771" s="62">
        <v>0</v>
      </c>
      <c r="G771" s="412">
        <f>C771*D771*F771</f>
        <v>0</v>
      </c>
      <c r="H771" s="346" t="s">
        <v>1646</v>
      </c>
      <c r="I771" s="346" t="s">
        <v>1646</v>
      </c>
      <c r="J771" s="346" t="s">
        <v>1646</v>
      </c>
      <c r="L771" s="819" t="str">
        <f t="shared" si="461"/>
        <v/>
      </c>
      <c r="M771" s="819" t="str">
        <f t="shared" si="462"/>
        <v/>
      </c>
      <c r="N771" s="819" t="str">
        <f t="shared" si="463"/>
        <v/>
      </c>
    </row>
    <row r="772" spans="1:14" s="56" customFormat="1" ht="19" hidden="1" customHeight="1">
      <c r="A772" s="242">
        <v>53</v>
      </c>
      <c r="B772" s="191" t="s">
        <v>1298</v>
      </c>
      <c r="C772" s="204"/>
      <c r="D772" s="158"/>
      <c r="E772" s="84"/>
      <c r="F772" s="84"/>
      <c r="G772" s="410">
        <f>SUM(G757:G771)</f>
        <v>0</v>
      </c>
      <c r="H772" s="297"/>
      <c r="I772" s="297"/>
      <c r="J772" s="297"/>
      <c r="L772" s="831">
        <f t="shared" ref="L772" si="464">SUM(L757:L771)</f>
        <v>0</v>
      </c>
      <c r="M772" s="831">
        <f t="shared" ref="M772" si="465">SUM(M757:M771)</f>
        <v>0</v>
      </c>
      <c r="N772" s="831">
        <f t="shared" ref="N772" si="466">SUM(N757:N771)</f>
        <v>0</v>
      </c>
    </row>
    <row r="773" spans="1:14" s="56" customFormat="1" ht="11.75" hidden="1" customHeight="1">
      <c r="A773" s="253"/>
      <c r="B773" s="211"/>
      <c r="C773" s="211"/>
      <c r="D773" s="212"/>
      <c r="E773" s="213"/>
      <c r="F773" s="213"/>
      <c r="G773" s="254"/>
      <c r="H773" s="297"/>
      <c r="I773" s="297"/>
      <c r="J773" s="297"/>
      <c r="L773" s="820"/>
      <c r="M773" s="820"/>
      <c r="N773" s="820"/>
    </row>
    <row r="774" spans="1:14" s="56" customFormat="1" ht="11.75" hidden="1" customHeight="1">
      <c r="A774" s="243">
        <v>54</v>
      </c>
      <c r="B774" s="190" t="s">
        <v>1296</v>
      </c>
      <c r="C774" s="190"/>
      <c r="D774" s="246"/>
      <c r="E774" s="246"/>
      <c r="F774" s="246"/>
      <c r="G774" s="254"/>
      <c r="H774" s="297"/>
      <c r="I774" s="297"/>
      <c r="J774" s="297"/>
      <c r="L774" s="820"/>
      <c r="M774" s="820"/>
      <c r="N774" s="820"/>
    </row>
    <row r="775" spans="1:14" s="56" customFormat="1" ht="42" hidden="1">
      <c r="A775" s="298" t="s">
        <v>592</v>
      </c>
      <c r="B775" s="299" t="s">
        <v>562</v>
      </c>
      <c r="C775" s="300" t="s">
        <v>668</v>
      </c>
      <c r="D775" s="301" t="s">
        <v>669</v>
      </c>
      <c r="E775" s="301" t="s">
        <v>670</v>
      </c>
      <c r="F775" s="302" t="s">
        <v>671</v>
      </c>
      <c r="G775" s="424" t="s">
        <v>560</v>
      </c>
      <c r="H775" s="417" t="s">
        <v>2837</v>
      </c>
      <c r="I775" s="418" t="s">
        <v>2793</v>
      </c>
      <c r="J775" s="418" t="s">
        <v>1647</v>
      </c>
      <c r="K775" s="31"/>
      <c r="L775" s="822" t="s">
        <v>2837</v>
      </c>
      <c r="M775" s="823" t="s">
        <v>2793</v>
      </c>
      <c r="N775" s="823" t="s">
        <v>1647</v>
      </c>
    </row>
    <row r="776" spans="1:14" s="56" customFormat="1" ht="28" hidden="1">
      <c r="A776" s="120" t="s">
        <v>1247</v>
      </c>
      <c r="B776" s="121" t="s">
        <v>1448</v>
      </c>
      <c r="C776" s="60">
        <v>1</v>
      </c>
      <c r="D776" s="60">
        <v>1</v>
      </c>
      <c r="E776" s="250" t="s">
        <v>563</v>
      </c>
      <c r="F776" s="62">
        <v>0</v>
      </c>
      <c r="G776" s="412">
        <f>C776*D776*F776</f>
        <v>0</v>
      </c>
      <c r="H776" s="346" t="s">
        <v>1646</v>
      </c>
      <c r="I776" s="346" t="s">
        <v>1646</v>
      </c>
      <c r="J776" s="346" t="s">
        <v>1646</v>
      </c>
      <c r="L776" s="819" t="str">
        <f t="shared" ref="L776" si="467">IF(OR(H776="Oui",H776="Yes"),G776,"")</f>
        <v/>
      </c>
      <c r="M776" s="819" t="str">
        <f t="shared" ref="M776" si="468">IF(OR(I776="Oui",I776="Yes"),G776,"")</f>
        <v/>
      </c>
      <c r="N776" s="819" t="str">
        <f t="shared" ref="N776" si="469">IF(OR(J776="Oui",J776="Yes"),G776,"")</f>
        <v/>
      </c>
    </row>
    <row r="777" spans="1:14" s="56" customFormat="1" ht="28" hidden="1">
      <c r="A777" s="120" t="s">
        <v>1248</v>
      </c>
      <c r="B777" s="121" t="s">
        <v>1450</v>
      </c>
      <c r="C777" s="60">
        <v>1</v>
      </c>
      <c r="D777" s="60">
        <v>1</v>
      </c>
      <c r="E777" s="250" t="s">
        <v>563</v>
      </c>
      <c r="F777" s="62">
        <v>0</v>
      </c>
      <c r="G777" s="412">
        <f t="shared" ref="G777:G791" si="470">C777*D777*F777</f>
        <v>0</v>
      </c>
      <c r="H777" s="346" t="s">
        <v>1646</v>
      </c>
      <c r="I777" s="346" t="s">
        <v>1646</v>
      </c>
      <c r="J777" s="346" t="s">
        <v>1646</v>
      </c>
      <c r="L777" s="819" t="str">
        <f t="shared" ref="L777:L785" si="471">IF(OR(H777="Oui",H777="Yes"),G777,"")</f>
        <v/>
      </c>
      <c r="M777" s="819" t="str">
        <f t="shared" ref="M777:M785" si="472">IF(OR(I777="Oui",I777="Yes"),G777,"")</f>
        <v/>
      </c>
      <c r="N777" s="819" t="str">
        <f t="shared" ref="N777:N785" si="473">IF(OR(J777="Oui",J777="Yes"),G777,"")</f>
        <v/>
      </c>
    </row>
    <row r="778" spans="1:14" s="56" customFormat="1" ht="28" hidden="1">
      <c r="A778" s="120" t="s">
        <v>1249</v>
      </c>
      <c r="B778" s="121" t="s">
        <v>1464</v>
      </c>
      <c r="C778" s="60">
        <v>1</v>
      </c>
      <c r="D778" s="60">
        <v>1</v>
      </c>
      <c r="E778" s="250" t="s">
        <v>563</v>
      </c>
      <c r="F778" s="62">
        <v>0</v>
      </c>
      <c r="G778" s="412">
        <f t="shared" si="470"/>
        <v>0</v>
      </c>
      <c r="H778" s="346" t="s">
        <v>1646</v>
      </c>
      <c r="I778" s="346" t="s">
        <v>1646</v>
      </c>
      <c r="J778" s="346" t="s">
        <v>1646</v>
      </c>
      <c r="L778" s="819" t="str">
        <f t="shared" si="471"/>
        <v/>
      </c>
      <c r="M778" s="819" t="str">
        <f t="shared" si="472"/>
        <v/>
      </c>
      <c r="N778" s="819" t="str">
        <f t="shared" si="473"/>
        <v/>
      </c>
    </row>
    <row r="779" spans="1:14" s="56" customFormat="1" ht="28" hidden="1">
      <c r="A779" s="120" t="s">
        <v>1250</v>
      </c>
      <c r="B779" s="121" t="s">
        <v>1451</v>
      </c>
      <c r="C779" s="60">
        <v>1</v>
      </c>
      <c r="D779" s="60">
        <v>1</v>
      </c>
      <c r="E779" s="250" t="s">
        <v>563</v>
      </c>
      <c r="F779" s="62">
        <v>0</v>
      </c>
      <c r="G779" s="412">
        <f t="shared" si="470"/>
        <v>0</v>
      </c>
      <c r="H779" s="346" t="s">
        <v>1646</v>
      </c>
      <c r="I779" s="346" t="s">
        <v>1646</v>
      </c>
      <c r="J779" s="346" t="s">
        <v>1646</v>
      </c>
      <c r="L779" s="819" t="str">
        <f t="shared" si="471"/>
        <v/>
      </c>
      <c r="M779" s="819" t="str">
        <f t="shared" si="472"/>
        <v/>
      </c>
      <c r="N779" s="819" t="str">
        <f t="shared" si="473"/>
        <v/>
      </c>
    </row>
    <row r="780" spans="1:14" s="56" customFormat="1" ht="28" hidden="1">
      <c r="A780" s="120" t="s">
        <v>1251</v>
      </c>
      <c r="B780" s="121" t="s">
        <v>1452</v>
      </c>
      <c r="C780" s="60">
        <v>1</v>
      </c>
      <c r="D780" s="60">
        <v>1</v>
      </c>
      <c r="E780" s="250" t="s">
        <v>563</v>
      </c>
      <c r="F780" s="62">
        <v>0</v>
      </c>
      <c r="G780" s="412">
        <f t="shared" si="470"/>
        <v>0</v>
      </c>
      <c r="H780" s="346" t="s">
        <v>1646</v>
      </c>
      <c r="I780" s="346" t="s">
        <v>1646</v>
      </c>
      <c r="J780" s="346" t="s">
        <v>1646</v>
      </c>
      <c r="L780" s="819" t="str">
        <f t="shared" si="471"/>
        <v/>
      </c>
      <c r="M780" s="819" t="str">
        <f t="shared" si="472"/>
        <v/>
      </c>
      <c r="N780" s="819" t="str">
        <f t="shared" si="473"/>
        <v/>
      </c>
    </row>
    <row r="781" spans="1:14" s="56" customFormat="1" ht="28" hidden="1">
      <c r="A781" s="120" t="s">
        <v>1252</v>
      </c>
      <c r="B781" s="121" t="s">
        <v>1453</v>
      </c>
      <c r="C781" s="60">
        <v>1</v>
      </c>
      <c r="D781" s="60">
        <v>1</v>
      </c>
      <c r="E781" s="250" t="s">
        <v>563</v>
      </c>
      <c r="F781" s="62">
        <v>0</v>
      </c>
      <c r="G781" s="412">
        <f t="shared" si="470"/>
        <v>0</v>
      </c>
      <c r="H781" s="346" t="s">
        <v>1646</v>
      </c>
      <c r="I781" s="346" t="s">
        <v>1646</v>
      </c>
      <c r="J781" s="346" t="s">
        <v>1646</v>
      </c>
      <c r="L781" s="819" t="str">
        <f t="shared" si="471"/>
        <v/>
      </c>
      <c r="M781" s="819" t="str">
        <f t="shared" si="472"/>
        <v/>
      </c>
      <c r="N781" s="819" t="str">
        <f t="shared" si="473"/>
        <v/>
      </c>
    </row>
    <row r="782" spans="1:14" s="56" customFormat="1" ht="28" hidden="1">
      <c r="A782" s="120" t="s">
        <v>1253</v>
      </c>
      <c r="B782" s="121" t="s">
        <v>1454</v>
      </c>
      <c r="C782" s="60">
        <v>1</v>
      </c>
      <c r="D782" s="60">
        <v>1</v>
      </c>
      <c r="E782" s="250" t="s">
        <v>563</v>
      </c>
      <c r="F782" s="62">
        <v>0</v>
      </c>
      <c r="G782" s="412">
        <f t="shared" si="470"/>
        <v>0</v>
      </c>
      <c r="H782" s="346" t="s">
        <v>1646</v>
      </c>
      <c r="I782" s="346" t="s">
        <v>1646</v>
      </c>
      <c r="J782" s="346" t="s">
        <v>1646</v>
      </c>
      <c r="L782" s="819" t="str">
        <f t="shared" si="471"/>
        <v/>
      </c>
      <c r="M782" s="819" t="str">
        <f t="shared" si="472"/>
        <v/>
      </c>
      <c r="N782" s="819" t="str">
        <f t="shared" si="473"/>
        <v/>
      </c>
    </row>
    <row r="783" spans="1:14" s="56" customFormat="1" ht="28" hidden="1">
      <c r="A783" s="120" t="s">
        <v>1254</v>
      </c>
      <c r="B783" s="121" t="s">
        <v>1455</v>
      </c>
      <c r="C783" s="60">
        <v>1</v>
      </c>
      <c r="D783" s="60">
        <v>1</v>
      </c>
      <c r="E783" s="250" t="s">
        <v>563</v>
      </c>
      <c r="F783" s="62">
        <v>0</v>
      </c>
      <c r="G783" s="412">
        <f t="shared" si="470"/>
        <v>0</v>
      </c>
      <c r="H783" s="346" t="s">
        <v>1646</v>
      </c>
      <c r="I783" s="346" t="s">
        <v>1646</v>
      </c>
      <c r="J783" s="346" t="s">
        <v>1646</v>
      </c>
      <c r="L783" s="819" t="str">
        <f t="shared" si="471"/>
        <v/>
      </c>
      <c r="M783" s="819" t="str">
        <f t="shared" si="472"/>
        <v/>
      </c>
      <c r="N783" s="819" t="str">
        <f t="shared" si="473"/>
        <v/>
      </c>
    </row>
    <row r="784" spans="1:14" s="56" customFormat="1" ht="28" hidden="1">
      <c r="A784" s="120" t="s">
        <v>1256</v>
      </c>
      <c r="B784" s="121" t="s">
        <v>1456</v>
      </c>
      <c r="C784" s="60">
        <v>1</v>
      </c>
      <c r="D784" s="60">
        <v>1</v>
      </c>
      <c r="E784" s="250" t="s">
        <v>563</v>
      </c>
      <c r="F784" s="62">
        <v>0</v>
      </c>
      <c r="G784" s="412">
        <f t="shared" si="470"/>
        <v>0</v>
      </c>
      <c r="H784" s="346" t="s">
        <v>1646</v>
      </c>
      <c r="I784" s="346" t="s">
        <v>1646</v>
      </c>
      <c r="J784" s="346" t="s">
        <v>1646</v>
      </c>
      <c r="L784" s="819" t="str">
        <f t="shared" si="471"/>
        <v/>
      </c>
      <c r="M784" s="819" t="str">
        <f t="shared" si="472"/>
        <v/>
      </c>
      <c r="N784" s="819" t="str">
        <f t="shared" si="473"/>
        <v/>
      </c>
    </row>
    <row r="785" spans="1:14" s="56" customFormat="1" ht="28" hidden="1">
      <c r="A785" s="120" t="s">
        <v>1257</v>
      </c>
      <c r="B785" s="121" t="s">
        <v>1462</v>
      </c>
      <c r="C785" s="60">
        <v>1</v>
      </c>
      <c r="D785" s="60">
        <v>1</v>
      </c>
      <c r="E785" s="250" t="s">
        <v>563</v>
      </c>
      <c r="F785" s="62">
        <v>0</v>
      </c>
      <c r="G785" s="412">
        <f t="shared" si="470"/>
        <v>0</v>
      </c>
      <c r="H785" s="346" t="s">
        <v>1646</v>
      </c>
      <c r="I785" s="346" t="s">
        <v>1646</v>
      </c>
      <c r="J785" s="346" t="s">
        <v>1646</v>
      </c>
      <c r="L785" s="819" t="str">
        <f t="shared" si="471"/>
        <v/>
      </c>
      <c r="M785" s="819" t="str">
        <f t="shared" si="472"/>
        <v/>
      </c>
      <c r="N785" s="819" t="str">
        <f t="shared" si="473"/>
        <v/>
      </c>
    </row>
    <row r="786" spans="1:14" s="56" customFormat="1" ht="28" hidden="1">
      <c r="A786" s="120" t="s">
        <v>1258</v>
      </c>
      <c r="B786" s="121" t="s">
        <v>1457</v>
      </c>
      <c r="C786" s="60">
        <v>1</v>
      </c>
      <c r="D786" s="60">
        <v>1</v>
      </c>
      <c r="E786" s="250" t="s">
        <v>563</v>
      </c>
      <c r="F786" s="62">
        <v>0</v>
      </c>
      <c r="G786" s="412">
        <f t="shared" si="470"/>
        <v>0</v>
      </c>
      <c r="H786" s="346" t="s">
        <v>1646</v>
      </c>
      <c r="I786" s="346" t="s">
        <v>1646</v>
      </c>
      <c r="J786" s="346" t="s">
        <v>1646</v>
      </c>
      <c r="L786" s="819" t="str">
        <f t="shared" ref="L786:L793" si="474">IF(OR(H786="Oui",H786="Yes"),G786,"")</f>
        <v/>
      </c>
      <c r="M786" s="819" t="str">
        <f t="shared" ref="M786:M793" si="475">IF(OR(I786="Oui",I786="Yes"),G786,"")</f>
        <v/>
      </c>
      <c r="N786" s="819" t="str">
        <f t="shared" ref="N786:N793" si="476">IF(OR(J786="Oui",J786="Yes"),G786,"")</f>
        <v/>
      </c>
    </row>
    <row r="787" spans="1:14" s="56" customFormat="1" ht="28" hidden="1">
      <c r="A787" s="120" t="s">
        <v>1259</v>
      </c>
      <c r="B787" s="121" t="s">
        <v>1458</v>
      </c>
      <c r="C787" s="60">
        <v>1</v>
      </c>
      <c r="D787" s="60">
        <v>1</v>
      </c>
      <c r="E787" s="250" t="s">
        <v>563</v>
      </c>
      <c r="F787" s="62">
        <v>0</v>
      </c>
      <c r="G787" s="412">
        <f t="shared" si="470"/>
        <v>0</v>
      </c>
      <c r="H787" s="346" t="s">
        <v>1646</v>
      </c>
      <c r="I787" s="346" t="s">
        <v>1646</v>
      </c>
      <c r="J787" s="346" t="s">
        <v>1646</v>
      </c>
      <c r="L787" s="819" t="str">
        <f t="shared" si="474"/>
        <v/>
      </c>
      <c r="M787" s="819" t="str">
        <f t="shared" si="475"/>
        <v/>
      </c>
      <c r="N787" s="819" t="str">
        <f t="shared" si="476"/>
        <v/>
      </c>
    </row>
    <row r="788" spans="1:14" s="56" customFormat="1" ht="28" hidden="1">
      <c r="A788" s="120" t="s">
        <v>1260</v>
      </c>
      <c r="B788" s="121" t="s">
        <v>1463</v>
      </c>
      <c r="C788" s="60">
        <v>1</v>
      </c>
      <c r="D788" s="60">
        <v>1</v>
      </c>
      <c r="E788" s="250" t="s">
        <v>563</v>
      </c>
      <c r="F788" s="62">
        <v>0</v>
      </c>
      <c r="G788" s="412">
        <f t="shared" si="470"/>
        <v>0</v>
      </c>
      <c r="H788" s="346" t="s">
        <v>1646</v>
      </c>
      <c r="I788" s="346" t="s">
        <v>1646</v>
      </c>
      <c r="J788" s="346" t="s">
        <v>1646</v>
      </c>
      <c r="L788" s="819" t="str">
        <f t="shared" si="474"/>
        <v/>
      </c>
      <c r="M788" s="819" t="str">
        <f t="shared" si="475"/>
        <v/>
      </c>
      <c r="N788" s="819" t="str">
        <f t="shared" si="476"/>
        <v/>
      </c>
    </row>
    <row r="789" spans="1:14" s="56" customFormat="1" ht="28" hidden="1">
      <c r="A789" s="120" t="s">
        <v>1261</v>
      </c>
      <c r="B789" s="121" t="s">
        <v>1459</v>
      </c>
      <c r="C789" s="60">
        <v>1</v>
      </c>
      <c r="D789" s="60">
        <v>1</v>
      </c>
      <c r="E789" s="250" t="s">
        <v>563</v>
      </c>
      <c r="F789" s="62">
        <v>0</v>
      </c>
      <c r="G789" s="412">
        <f t="shared" si="470"/>
        <v>0</v>
      </c>
      <c r="H789" s="346" t="s">
        <v>1646</v>
      </c>
      <c r="I789" s="346" t="s">
        <v>1646</v>
      </c>
      <c r="J789" s="346" t="s">
        <v>1646</v>
      </c>
      <c r="L789" s="819" t="str">
        <f t="shared" si="474"/>
        <v/>
      </c>
      <c r="M789" s="819" t="str">
        <f t="shared" si="475"/>
        <v/>
      </c>
      <c r="N789" s="819" t="str">
        <f t="shared" si="476"/>
        <v/>
      </c>
    </row>
    <row r="790" spans="1:14" s="56" customFormat="1" ht="28" hidden="1">
      <c r="A790" s="120" t="s">
        <v>1262</v>
      </c>
      <c r="B790" s="121" t="s">
        <v>1460</v>
      </c>
      <c r="C790" s="60">
        <v>1</v>
      </c>
      <c r="D790" s="60">
        <v>1</v>
      </c>
      <c r="E790" s="250" t="s">
        <v>563</v>
      </c>
      <c r="F790" s="62">
        <v>0</v>
      </c>
      <c r="G790" s="412">
        <f t="shared" si="470"/>
        <v>0</v>
      </c>
      <c r="H790" s="346" t="s">
        <v>1646</v>
      </c>
      <c r="I790" s="346" t="s">
        <v>1646</v>
      </c>
      <c r="J790" s="346" t="s">
        <v>1646</v>
      </c>
      <c r="L790" s="819" t="str">
        <f t="shared" si="474"/>
        <v/>
      </c>
      <c r="M790" s="819" t="str">
        <f t="shared" si="475"/>
        <v/>
      </c>
      <c r="N790" s="819" t="str">
        <f t="shared" si="476"/>
        <v/>
      </c>
    </row>
    <row r="791" spans="1:14" s="56" customFormat="1" ht="28" hidden="1">
      <c r="A791" s="120" t="s">
        <v>1263</v>
      </c>
      <c r="B791" s="121" t="s">
        <v>1461</v>
      </c>
      <c r="C791" s="60">
        <v>1</v>
      </c>
      <c r="D791" s="60">
        <v>1</v>
      </c>
      <c r="E791" s="250" t="s">
        <v>563</v>
      </c>
      <c r="F791" s="62">
        <v>0</v>
      </c>
      <c r="G791" s="412">
        <f t="shared" si="470"/>
        <v>0</v>
      </c>
      <c r="H791" s="346" t="s">
        <v>1646</v>
      </c>
      <c r="I791" s="346" t="s">
        <v>1646</v>
      </c>
      <c r="J791" s="346" t="s">
        <v>1646</v>
      </c>
      <c r="L791" s="819" t="str">
        <f t="shared" si="474"/>
        <v/>
      </c>
      <c r="M791" s="819" t="str">
        <f t="shared" si="475"/>
        <v/>
      </c>
      <c r="N791" s="819" t="str">
        <f t="shared" si="476"/>
        <v/>
      </c>
    </row>
    <row r="792" spans="1:14" s="56" customFormat="1" ht="28" hidden="1">
      <c r="A792" s="98" t="s">
        <v>1449</v>
      </c>
      <c r="B792" s="40" t="s">
        <v>1199</v>
      </c>
      <c r="C792" s="89"/>
      <c r="D792" s="66">
        <v>0</v>
      </c>
      <c r="E792" s="251" t="s">
        <v>565</v>
      </c>
      <c r="F792" s="413">
        <f>SUM(G776:G790)</f>
        <v>0</v>
      </c>
      <c r="G792" s="412">
        <f>D792*F792</f>
        <v>0</v>
      </c>
      <c r="H792" s="346" t="s">
        <v>1646</v>
      </c>
      <c r="I792" s="346" t="s">
        <v>1646</v>
      </c>
      <c r="J792" s="346" t="s">
        <v>1646</v>
      </c>
      <c r="L792" s="819" t="str">
        <f t="shared" si="474"/>
        <v/>
      </c>
      <c r="M792" s="819" t="str">
        <f t="shared" si="475"/>
        <v/>
      </c>
      <c r="N792" s="819" t="str">
        <f t="shared" si="476"/>
        <v/>
      </c>
    </row>
    <row r="793" spans="1:14" s="56" customFormat="1" ht="28" hidden="1">
      <c r="A793" s="120" t="s">
        <v>1255</v>
      </c>
      <c r="B793" s="121" t="s">
        <v>787</v>
      </c>
      <c r="C793" s="60">
        <v>1</v>
      </c>
      <c r="D793" s="60">
        <v>1</v>
      </c>
      <c r="E793" s="250" t="s">
        <v>563</v>
      </c>
      <c r="F793" s="62">
        <v>0</v>
      </c>
      <c r="G793" s="412">
        <f>C793*D793*F793</f>
        <v>0</v>
      </c>
      <c r="H793" s="346" t="s">
        <v>1646</v>
      </c>
      <c r="I793" s="346" t="s">
        <v>1646</v>
      </c>
      <c r="J793" s="346" t="s">
        <v>1646</v>
      </c>
      <c r="L793" s="819" t="str">
        <f t="shared" si="474"/>
        <v/>
      </c>
      <c r="M793" s="819" t="str">
        <f t="shared" si="475"/>
        <v/>
      </c>
      <c r="N793" s="819" t="str">
        <f t="shared" si="476"/>
        <v/>
      </c>
    </row>
    <row r="794" spans="1:14" ht="19" hidden="1" customHeight="1">
      <c r="A794" s="242">
        <v>54</v>
      </c>
      <c r="B794" s="191" t="s">
        <v>1299</v>
      </c>
      <c r="C794" s="204"/>
      <c r="D794" s="158"/>
      <c r="E794" s="84"/>
      <c r="F794" s="84"/>
      <c r="G794" s="410">
        <f>SUM(G776:G793)</f>
        <v>0</v>
      </c>
      <c r="L794" s="831">
        <f t="shared" ref="L794" si="477">SUM(L776:L793)</f>
        <v>0</v>
      </c>
      <c r="M794" s="831">
        <f t="shared" ref="M794" si="478">SUM(M776:M793)</f>
        <v>0</v>
      </c>
      <c r="N794" s="831">
        <f t="shared" ref="N794" si="479">SUM(N776:N793)</f>
        <v>0</v>
      </c>
    </row>
    <row r="795" spans="1:14" hidden="1">
      <c r="A795" s="253"/>
      <c r="B795" s="211"/>
      <c r="C795" s="211"/>
      <c r="D795" s="212"/>
      <c r="E795" s="213"/>
      <c r="F795" s="213"/>
      <c r="G795" s="254"/>
    </row>
    <row r="796" spans="1:14" hidden="1">
      <c r="A796" s="243">
        <v>55</v>
      </c>
      <c r="B796" s="190" t="s">
        <v>1264</v>
      </c>
      <c r="C796" s="190"/>
      <c r="D796" s="246"/>
      <c r="E796" s="246"/>
      <c r="F796" s="246"/>
      <c r="G796" s="254"/>
    </row>
    <row r="797" spans="1:14" ht="42" hidden="1">
      <c r="A797" s="298" t="s">
        <v>592</v>
      </c>
      <c r="B797" s="299" t="s">
        <v>562</v>
      </c>
      <c r="C797" s="300" t="s">
        <v>668</v>
      </c>
      <c r="D797" s="301" t="s">
        <v>669</v>
      </c>
      <c r="E797" s="301" t="s">
        <v>670</v>
      </c>
      <c r="F797" s="302" t="s">
        <v>671</v>
      </c>
      <c r="G797" s="424" t="s">
        <v>560</v>
      </c>
      <c r="H797" s="417" t="s">
        <v>2837</v>
      </c>
      <c r="I797" s="418" t="s">
        <v>2793</v>
      </c>
      <c r="J797" s="418" t="s">
        <v>1647</v>
      </c>
      <c r="L797" s="822" t="s">
        <v>2837</v>
      </c>
      <c r="M797" s="823" t="s">
        <v>2793</v>
      </c>
      <c r="N797" s="823" t="s">
        <v>1647</v>
      </c>
    </row>
    <row r="798" spans="1:14" ht="28" hidden="1">
      <c r="A798" s="120" t="s">
        <v>1265</v>
      </c>
      <c r="B798" s="121" t="s">
        <v>1283</v>
      </c>
      <c r="C798" s="60">
        <v>1</v>
      </c>
      <c r="D798" s="60">
        <v>1</v>
      </c>
      <c r="E798" s="250" t="s">
        <v>563</v>
      </c>
      <c r="F798" s="62">
        <v>0</v>
      </c>
      <c r="G798" s="412">
        <f t="shared" ref="G798:G814" si="480">C798*D798*F798</f>
        <v>0</v>
      </c>
      <c r="H798" s="346" t="s">
        <v>1646</v>
      </c>
      <c r="I798" s="346" t="s">
        <v>1646</v>
      </c>
      <c r="J798" s="346" t="s">
        <v>1646</v>
      </c>
      <c r="L798" s="819" t="str">
        <f t="shared" ref="L798" si="481">IF(OR(H798="Oui",H798="Yes"),G798,"")</f>
        <v/>
      </c>
      <c r="M798" s="819" t="str">
        <f t="shared" ref="M798" si="482">IF(OR(I798="Oui",I798="Yes"),G798,"")</f>
        <v/>
      </c>
      <c r="N798" s="819" t="str">
        <f t="shared" ref="N798" si="483">IF(OR(J798="Oui",J798="Yes"),G798,"")</f>
        <v/>
      </c>
    </row>
    <row r="799" spans="1:14" ht="28" hidden="1">
      <c r="A799" s="120" t="s">
        <v>1266</v>
      </c>
      <c r="B799" s="121" t="s">
        <v>1465</v>
      </c>
      <c r="C799" s="60">
        <v>1</v>
      </c>
      <c r="D799" s="60">
        <v>1</v>
      </c>
      <c r="E799" s="250" t="s">
        <v>563</v>
      </c>
      <c r="F799" s="62">
        <v>0</v>
      </c>
      <c r="G799" s="412">
        <f t="shared" si="480"/>
        <v>0</v>
      </c>
      <c r="H799" s="346" t="s">
        <v>1646</v>
      </c>
      <c r="I799" s="346" t="s">
        <v>1646</v>
      </c>
      <c r="J799" s="346" t="s">
        <v>1646</v>
      </c>
      <c r="L799" s="819" t="str">
        <f t="shared" ref="L799:L812" si="484">IF(OR(H799="Oui",H799="Yes"),G799,"")</f>
        <v/>
      </c>
      <c r="M799" s="819" t="str">
        <f t="shared" ref="M799:M812" si="485">IF(OR(I799="Oui",I799="Yes"),G799,"")</f>
        <v/>
      </c>
      <c r="N799" s="819" t="str">
        <f t="shared" ref="N799:N812" si="486">IF(OR(J799="Oui",J799="Yes"),G799,"")</f>
        <v/>
      </c>
    </row>
    <row r="800" spans="1:14" ht="28" hidden="1">
      <c r="A800" s="120" t="s">
        <v>1267</v>
      </c>
      <c r="B800" s="121" t="s">
        <v>1466</v>
      </c>
      <c r="C800" s="60">
        <v>1</v>
      </c>
      <c r="D800" s="60">
        <v>1</v>
      </c>
      <c r="E800" s="250" t="s">
        <v>563</v>
      </c>
      <c r="F800" s="62">
        <v>0</v>
      </c>
      <c r="G800" s="412">
        <f t="shared" si="480"/>
        <v>0</v>
      </c>
      <c r="H800" s="346" t="s">
        <v>1646</v>
      </c>
      <c r="I800" s="346" t="s">
        <v>1646</v>
      </c>
      <c r="J800" s="346" t="s">
        <v>1646</v>
      </c>
      <c r="L800" s="819" t="str">
        <f t="shared" si="484"/>
        <v/>
      </c>
      <c r="M800" s="819" t="str">
        <f t="shared" si="485"/>
        <v/>
      </c>
      <c r="N800" s="819" t="str">
        <f t="shared" si="486"/>
        <v/>
      </c>
    </row>
    <row r="801" spans="1:14" ht="28" hidden="1">
      <c r="A801" s="120" t="s">
        <v>1268</v>
      </c>
      <c r="B801" s="121" t="s">
        <v>1596</v>
      </c>
      <c r="C801" s="60">
        <v>1</v>
      </c>
      <c r="D801" s="60">
        <v>1</v>
      </c>
      <c r="E801" s="250" t="s">
        <v>563</v>
      </c>
      <c r="F801" s="62">
        <v>0</v>
      </c>
      <c r="G801" s="412">
        <f t="shared" si="480"/>
        <v>0</v>
      </c>
      <c r="H801" s="346" t="s">
        <v>1646</v>
      </c>
      <c r="I801" s="346" t="s">
        <v>1646</v>
      </c>
      <c r="J801" s="346" t="s">
        <v>1646</v>
      </c>
      <c r="L801" s="819" t="str">
        <f t="shared" si="484"/>
        <v/>
      </c>
      <c r="M801" s="819" t="str">
        <f t="shared" si="485"/>
        <v/>
      </c>
      <c r="N801" s="819" t="str">
        <f t="shared" si="486"/>
        <v/>
      </c>
    </row>
    <row r="802" spans="1:14" ht="28" hidden="1">
      <c r="A802" s="120">
        <v>55.07</v>
      </c>
      <c r="B802" s="121" t="s">
        <v>1486</v>
      </c>
      <c r="C802" s="60">
        <v>1</v>
      </c>
      <c r="D802" s="60">
        <v>1</v>
      </c>
      <c r="E802" s="250" t="s">
        <v>563</v>
      </c>
      <c r="F802" s="62">
        <v>0</v>
      </c>
      <c r="G802" s="412">
        <f t="shared" si="480"/>
        <v>0</v>
      </c>
      <c r="H802" s="346" t="s">
        <v>1646</v>
      </c>
      <c r="I802" s="346" t="s">
        <v>1646</v>
      </c>
      <c r="J802" s="346" t="s">
        <v>1646</v>
      </c>
      <c r="L802" s="819" t="str">
        <f t="shared" si="484"/>
        <v/>
      </c>
      <c r="M802" s="819" t="str">
        <f t="shared" si="485"/>
        <v/>
      </c>
      <c r="N802" s="819" t="str">
        <f t="shared" si="486"/>
        <v/>
      </c>
    </row>
    <row r="803" spans="1:14" ht="28" hidden="1">
      <c r="A803" s="120" t="s">
        <v>1269</v>
      </c>
      <c r="B803" s="121" t="s">
        <v>1467</v>
      </c>
      <c r="C803" s="60">
        <v>1</v>
      </c>
      <c r="D803" s="60">
        <v>1</v>
      </c>
      <c r="E803" s="250" t="s">
        <v>563</v>
      </c>
      <c r="F803" s="62">
        <v>0</v>
      </c>
      <c r="G803" s="412">
        <f t="shared" si="480"/>
        <v>0</v>
      </c>
      <c r="H803" s="346" t="s">
        <v>1646</v>
      </c>
      <c r="I803" s="346" t="s">
        <v>1646</v>
      </c>
      <c r="J803" s="346" t="s">
        <v>1646</v>
      </c>
      <c r="L803" s="819" t="str">
        <f t="shared" si="484"/>
        <v/>
      </c>
      <c r="M803" s="819" t="str">
        <f t="shared" si="485"/>
        <v/>
      </c>
      <c r="N803" s="819" t="str">
        <f t="shared" si="486"/>
        <v/>
      </c>
    </row>
    <row r="804" spans="1:14" ht="28" hidden="1">
      <c r="A804" s="120" t="s">
        <v>1270</v>
      </c>
      <c r="B804" s="121" t="s">
        <v>1468</v>
      </c>
      <c r="C804" s="60">
        <v>1</v>
      </c>
      <c r="D804" s="60">
        <v>1</v>
      </c>
      <c r="E804" s="250" t="s">
        <v>563</v>
      </c>
      <c r="F804" s="62">
        <v>0</v>
      </c>
      <c r="G804" s="412">
        <f t="shared" si="480"/>
        <v>0</v>
      </c>
      <c r="H804" s="346" t="s">
        <v>1646</v>
      </c>
      <c r="I804" s="346" t="s">
        <v>1646</v>
      </c>
      <c r="J804" s="346" t="s">
        <v>1646</v>
      </c>
      <c r="L804" s="819" t="str">
        <f t="shared" si="484"/>
        <v/>
      </c>
      <c r="M804" s="819" t="str">
        <f t="shared" si="485"/>
        <v/>
      </c>
      <c r="N804" s="819" t="str">
        <f t="shared" si="486"/>
        <v/>
      </c>
    </row>
    <row r="805" spans="1:14" ht="28" hidden="1">
      <c r="A805" s="120" t="s">
        <v>1271</v>
      </c>
      <c r="B805" s="121" t="s">
        <v>1485</v>
      </c>
      <c r="C805" s="60">
        <v>1</v>
      </c>
      <c r="D805" s="60">
        <v>1</v>
      </c>
      <c r="E805" s="250" t="s">
        <v>563</v>
      </c>
      <c r="F805" s="62">
        <v>0</v>
      </c>
      <c r="G805" s="412">
        <f t="shared" si="480"/>
        <v>0</v>
      </c>
      <c r="H805" s="346" t="s">
        <v>1646</v>
      </c>
      <c r="I805" s="346" t="s">
        <v>1646</v>
      </c>
      <c r="J805" s="346" t="s">
        <v>1646</v>
      </c>
      <c r="L805" s="819" t="str">
        <f t="shared" si="484"/>
        <v/>
      </c>
      <c r="M805" s="819" t="str">
        <f t="shared" si="485"/>
        <v/>
      </c>
      <c r="N805" s="819" t="str">
        <f t="shared" si="486"/>
        <v/>
      </c>
    </row>
    <row r="806" spans="1:14" ht="28" hidden="1">
      <c r="A806" s="120" t="s">
        <v>1272</v>
      </c>
      <c r="B806" s="121" t="s">
        <v>1469</v>
      </c>
      <c r="C806" s="60">
        <v>1</v>
      </c>
      <c r="D806" s="60">
        <v>1</v>
      </c>
      <c r="E806" s="250" t="s">
        <v>563</v>
      </c>
      <c r="F806" s="62">
        <v>0</v>
      </c>
      <c r="G806" s="412">
        <f t="shared" si="480"/>
        <v>0</v>
      </c>
      <c r="H806" s="346" t="s">
        <v>1646</v>
      </c>
      <c r="I806" s="346" t="s">
        <v>1646</v>
      </c>
      <c r="J806" s="346" t="s">
        <v>1646</v>
      </c>
      <c r="L806" s="819" t="str">
        <f t="shared" si="484"/>
        <v/>
      </c>
      <c r="M806" s="819" t="str">
        <f t="shared" si="485"/>
        <v/>
      </c>
      <c r="N806" s="819" t="str">
        <f t="shared" si="486"/>
        <v/>
      </c>
    </row>
    <row r="807" spans="1:14" ht="28" hidden="1">
      <c r="A807" s="120" t="s">
        <v>1273</v>
      </c>
      <c r="B807" s="121" t="s">
        <v>1470</v>
      </c>
      <c r="C807" s="60">
        <v>1</v>
      </c>
      <c r="D807" s="60">
        <v>1</v>
      </c>
      <c r="E807" s="250" t="s">
        <v>563</v>
      </c>
      <c r="F807" s="62">
        <v>0</v>
      </c>
      <c r="G807" s="412">
        <f t="shared" si="480"/>
        <v>0</v>
      </c>
      <c r="H807" s="346" t="s">
        <v>1646</v>
      </c>
      <c r="I807" s="346" t="s">
        <v>1646</v>
      </c>
      <c r="J807" s="346" t="s">
        <v>1646</v>
      </c>
      <c r="L807" s="819" t="str">
        <f t="shared" si="484"/>
        <v/>
      </c>
      <c r="M807" s="819" t="str">
        <f t="shared" si="485"/>
        <v/>
      </c>
      <c r="N807" s="819" t="str">
        <f t="shared" si="486"/>
        <v/>
      </c>
    </row>
    <row r="808" spans="1:14" ht="28" hidden="1">
      <c r="A808" s="120" t="s">
        <v>1274</v>
      </c>
      <c r="B808" s="121" t="s">
        <v>1471</v>
      </c>
      <c r="C808" s="60">
        <v>1</v>
      </c>
      <c r="D808" s="60">
        <v>1</v>
      </c>
      <c r="E808" s="250" t="s">
        <v>563</v>
      </c>
      <c r="F808" s="62">
        <v>0</v>
      </c>
      <c r="G808" s="412">
        <f t="shared" si="480"/>
        <v>0</v>
      </c>
      <c r="H808" s="346" t="s">
        <v>1646</v>
      </c>
      <c r="I808" s="346" t="s">
        <v>1646</v>
      </c>
      <c r="J808" s="346" t="s">
        <v>1646</v>
      </c>
      <c r="L808" s="819" t="str">
        <f t="shared" si="484"/>
        <v/>
      </c>
      <c r="M808" s="819" t="str">
        <f t="shared" si="485"/>
        <v/>
      </c>
      <c r="N808" s="819" t="str">
        <f t="shared" si="486"/>
        <v/>
      </c>
    </row>
    <row r="809" spans="1:14" ht="28" hidden="1">
      <c r="A809" s="120" t="s">
        <v>1366</v>
      </c>
      <c r="B809" s="121" t="s">
        <v>1472</v>
      </c>
      <c r="C809" s="60">
        <v>1</v>
      </c>
      <c r="D809" s="60">
        <v>1</v>
      </c>
      <c r="E809" s="250" t="s">
        <v>563</v>
      </c>
      <c r="F809" s="62">
        <v>0</v>
      </c>
      <c r="G809" s="412">
        <f t="shared" si="480"/>
        <v>0</v>
      </c>
      <c r="H809" s="346" t="s">
        <v>1646</v>
      </c>
      <c r="I809" s="346" t="s">
        <v>1646</v>
      </c>
      <c r="J809" s="346" t="s">
        <v>1646</v>
      </c>
      <c r="L809" s="819" t="str">
        <f t="shared" si="484"/>
        <v/>
      </c>
      <c r="M809" s="819" t="str">
        <f t="shared" si="485"/>
        <v/>
      </c>
      <c r="N809" s="819" t="str">
        <f t="shared" si="486"/>
        <v/>
      </c>
    </row>
    <row r="810" spans="1:14" ht="28" hidden="1">
      <c r="A810" s="120" t="s">
        <v>1275</v>
      </c>
      <c r="B810" s="121" t="s">
        <v>1473</v>
      </c>
      <c r="C810" s="60">
        <v>1</v>
      </c>
      <c r="D810" s="60">
        <v>1</v>
      </c>
      <c r="E810" s="250" t="s">
        <v>563</v>
      </c>
      <c r="F810" s="62">
        <v>0</v>
      </c>
      <c r="G810" s="412">
        <f t="shared" si="480"/>
        <v>0</v>
      </c>
      <c r="H810" s="346" t="s">
        <v>1646</v>
      </c>
      <c r="I810" s="346" t="s">
        <v>1646</v>
      </c>
      <c r="J810" s="346" t="s">
        <v>1646</v>
      </c>
      <c r="L810" s="819" t="str">
        <f t="shared" si="484"/>
        <v/>
      </c>
      <c r="M810" s="819" t="str">
        <f t="shared" si="485"/>
        <v/>
      </c>
      <c r="N810" s="819" t="str">
        <f t="shared" si="486"/>
        <v/>
      </c>
    </row>
    <row r="811" spans="1:14" ht="28" hidden="1">
      <c r="A811" s="120" t="s">
        <v>1276</v>
      </c>
      <c r="B811" s="121" t="s">
        <v>1474</v>
      </c>
      <c r="C811" s="60">
        <v>1</v>
      </c>
      <c r="D811" s="60">
        <v>1</v>
      </c>
      <c r="E811" s="250" t="s">
        <v>563</v>
      </c>
      <c r="F811" s="62">
        <v>0</v>
      </c>
      <c r="G811" s="412">
        <f t="shared" si="480"/>
        <v>0</v>
      </c>
      <c r="H811" s="346" t="s">
        <v>1646</v>
      </c>
      <c r="I811" s="346" t="s">
        <v>1646</v>
      </c>
      <c r="J811" s="346" t="s">
        <v>1646</v>
      </c>
      <c r="L811" s="819" t="str">
        <f t="shared" si="484"/>
        <v/>
      </c>
      <c r="M811" s="819" t="str">
        <f t="shared" si="485"/>
        <v/>
      </c>
      <c r="N811" s="819" t="str">
        <f t="shared" si="486"/>
        <v/>
      </c>
    </row>
    <row r="812" spans="1:14" ht="28" hidden="1">
      <c r="A812" s="120" t="s">
        <v>1277</v>
      </c>
      <c r="B812" s="121" t="s">
        <v>1475</v>
      </c>
      <c r="C812" s="60">
        <v>1</v>
      </c>
      <c r="D812" s="60">
        <v>1</v>
      </c>
      <c r="E812" s="250" t="s">
        <v>563</v>
      </c>
      <c r="F812" s="62">
        <v>0</v>
      </c>
      <c r="G812" s="412">
        <f t="shared" si="480"/>
        <v>0</v>
      </c>
      <c r="H812" s="346" t="s">
        <v>1646</v>
      </c>
      <c r="I812" s="346" t="s">
        <v>1646</v>
      </c>
      <c r="J812" s="346" t="s">
        <v>1646</v>
      </c>
      <c r="L812" s="819" t="str">
        <f t="shared" si="484"/>
        <v/>
      </c>
      <c r="M812" s="819" t="str">
        <f t="shared" si="485"/>
        <v/>
      </c>
      <c r="N812" s="819" t="str">
        <f t="shared" si="486"/>
        <v/>
      </c>
    </row>
    <row r="813" spans="1:14" ht="28" hidden="1">
      <c r="A813" s="120" t="s">
        <v>1278</v>
      </c>
      <c r="B813" s="121" t="s">
        <v>1476</v>
      </c>
      <c r="C813" s="60">
        <v>1</v>
      </c>
      <c r="D813" s="60">
        <v>1</v>
      </c>
      <c r="E813" s="250" t="s">
        <v>563</v>
      </c>
      <c r="F813" s="62">
        <v>0</v>
      </c>
      <c r="G813" s="412">
        <f t="shared" si="480"/>
        <v>0</v>
      </c>
      <c r="H813" s="346" t="s">
        <v>1646</v>
      </c>
      <c r="I813" s="346" t="s">
        <v>1646</v>
      </c>
      <c r="J813" s="346" t="s">
        <v>1646</v>
      </c>
      <c r="L813" s="819" t="str">
        <f t="shared" ref="L813:L814" si="487">IF(OR(H813="Oui",H813="Yes"),G813,"")</f>
        <v/>
      </c>
      <c r="M813" s="819" t="str">
        <f t="shared" ref="M813:M814" si="488">IF(OR(I813="Oui",I813="Yes"),G813,"")</f>
        <v/>
      </c>
      <c r="N813" s="819" t="str">
        <f t="shared" ref="N813:N814" si="489">IF(OR(J813="Oui",J813="Yes"),G813,"")</f>
        <v/>
      </c>
    </row>
    <row r="814" spans="1:14" ht="28" hidden="1">
      <c r="A814" s="120" t="s">
        <v>1279</v>
      </c>
      <c r="B814" s="121" t="s">
        <v>1477</v>
      </c>
      <c r="C814" s="60">
        <v>1</v>
      </c>
      <c r="D814" s="60">
        <v>1</v>
      </c>
      <c r="E814" s="250" t="s">
        <v>563</v>
      </c>
      <c r="F814" s="62">
        <v>0</v>
      </c>
      <c r="G814" s="412">
        <f t="shared" si="480"/>
        <v>0</v>
      </c>
      <c r="H814" s="346" t="s">
        <v>1646</v>
      </c>
      <c r="I814" s="346" t="s">
        <v>1646</v>
      </c>
      <c r="J814" s="346" t="s">
        <v>1646</v>
      </c>
      <c r="L814" s="819" t="str">
        <f t="shared" si="487"/>
        <v/>
      </c>
      <c r="M814" s="819" t="str">
        <f t="shared" si="488"/>
        <v/>
      </c>
      <c r="N814" s="819" t="str">
        <f t="shared" si="489"/>
        <v/>
      </c>
    </row>
    <row r="815" spans="1:14" ht="28" hidden="1">
      <c r="A815" s="120" t="s">
        <v>1280</v>
      </c>
      <c r="B815" s="121" t="s">
        <v>1478</v>
      </c>
      <c r="C815" s="60">
        <v>1</v>
      </c>
      <c r="D815" s="60">
        <v>1</v>
      </c>
      <c r="E815" s="250" t="s">
        <v>563</v>
      </c>
      <c r="F815" s="62">
        <v>0</v>
      </c>
      <c r="G815" s="412">
        <f t="shared" ref="G815:G820" si="490">C815*D815*F815</f>
        <v>0</v>
      </c>
      <c r="H815" s="346" t="s">
        <v>1646</v>
      </c>
      <c r="I815" s="346" t="s">
        <v>1646</v>
      </c>
      <c r="J815" s="346" t="s">
        <v>1646</v>
      </c>
      <c r="L815" s="819" t="str">
        <f t="shared" ref="L815:L821" si="491">IF(OR(H815="Oui",H815="Yes"),G815,"")</f>
        <v/>
      </c>
      <c r="M815" s="819" t="str">
        <f t="shared" ref="M815:M821" si="492">IF(OR(I815="Oui",I815="Yes"),G815,"")</f>
        <v/>
      </c>
      <c r="N815" s="819" t="str">
        <f t="shared" ref="N815:N821" si="493">IF(OR(J815="Oui",J815="Yes"),G815,"")</f>
        <v/>
      </c>
    </row>
    <row r="816" spans="1:14" ht="28" hidden="1">
      <c r="A816" s="120" t="s">
        <v>1285</v>
      </c>
      <c r="B816" s="121" t="s">
        <v>1479</v>
      </c>
      <c r="C816" s="60">
        <v>1</v>
      </c>
      <c r="D816" s="60">
        <v>1</v>
      </c>
      <c r="E816" s="250" t="s">
        <v>563</v>
      </c>
      <c r="F816" s="62">
        <v>0</v>
      </c>
      <c r="G816" s="412">
        <f t="shared" si="490"/>
        <v>0</v>
      </c>
      <c r="H816" s="346" t="s">
        <v>1646</v>
      </c>
      <c r="I816" s="346" t="s">
        <v>1646</v>
      </c>
      <c r="J816" s="346" t="s">
        <v>1646</v>
      </c>
      <c r="L816" s="819" t="str">
        <f t="shared" si="491"/>
        <v/>
      </c>
      <c r="M816" s="819" t="str">
        <f t="shared" si="492"/>
        <v/>
      </c>
      <c r="N816" s="819" t="str">
        <f t="shared" si="493"/>
        <v/>
      </c>
    </row>
    <row r="817" spans="1:14" ht="28" hidden="1">
      <c r="A817" s="120" t="s">
        <v>1284</v>
      </c>
      <c r="B817" s="121" t="s">
        <v>1480</v>
      </c>
      <c r="C817" s="60">
        <v>1</v>
      </c>
      <c r="D817" s="60">
        <v>1</v>
      </c>
      <c r="E817" s="250" t="s">
        <v>563</v>
      </c>
      <c r="F817" s="62">
        <v>0</v>
      </c>
      <c r="G817" s="412">
        <f t="shared" si="490"/>
        <v>0</v>
      </c>
      <c r="H817" s="346" t="s">
        <v>1646</v>
      </c>
      <c r="I817" s="346" t="s">
        <v>1646</v>
      </c>
      <c r="J817" s="346" t="s">
        <v>1646</v>
      </c>
      <c r="L817" s="819" t="str">
        <f t="shared" si="491"/>
        <v/>
      </c>
      <c r="M817" s="819" t="str">
        <f t="shared" si="492"/>
        <v/>
      </c>
      <c r="N817" s="819" t="str">
        <f t="shared" si="493"/>
        <v/>
      </c>
    </row>
    <row r="818" spans="1:14" ht="28" hidden="1">
      <c r="A818" s="120" t="s">
        <v>1286</v>
      </c>
      <c r="B818" s="121" t="s">
        <v>1481</v>
      </c>
      <c r="C818" s="60">
        <v>1</v>
      </c>
      <c r="D818" s="60">
        <v>1</v>
      </c>
      <c r="E818" s="250" t="s">
        <v>563</v>
      </c>
      <c r="F818" s="62">
        <v>0</v>
      </c>
      <c r="G818" s="412">
        <f t="shared" si="490"/>
        <v>0</v>
      </c>
      <c r="H818" s="346" t="s">
        <v>1646</v>
      </c>
      <c r="I818" s="346" t="s">
        <v>1646</v>
      </c>
      <c r="J818" s="346" t="s">
        <v>1646</v>
      </c>
      <c r="L818" s="819" t="str">
        <f t="shared" si="491"/>
        <v/>
      </c>
      <c r="M818" s="819" t="str">
        <f t="shared" si="492"/>
        <v/>
      </c>
      <c r="N818" s="819" t="str">
        <f t="shared" si="493"/>
        <v/>
      </c>
    </row>
    <row r="819" spans="1:14" ht="28" hidden="1">
      <c r="A819" s="120" t="s">
        <v>1287</v>
      </c>
      <c r="B819" s="121" t="s">
        <v>1482</v>
      </c>
      <c r="C819" s="60">
        <v>1</v>
      </c>
      <c r="D819" s="60">
        <v>1</v>
      </c>
      <c r="E819" s="250" t="s">
        <v>563</v>
      </c>
      <c r="F819" s="62">
        <v>0</v>
      </c>
      <c r="G819" s="412">
        <f t="shared" si="490"/>
        <v>0</v>
      </c>
      <c r="H819" s="346" t="s">
        <v>1646</v>
      </c>
      <c r="I819" s="346" t="s">
        <v>1646</v>
      </c>
      <c r="J819" s="346" t="s">
        <v>1646</v>
      </c>
      <c r="L819" s="819" t="str">
        <f t="shared" si="491"/>
        <v/>
      </c>
      <c r="M819" s="819" t="str">
        <f t="shared" si="492"/>
        <v/>
      </c>
      <c r="N819" s="819" t="str">
        <f t="shared" si="493"/>
        <v/>
      </c>
    </row>
    <row r="820" spans="1:14" ht="28" hidden="1">
      <c r="A820" s="120" t="s">
        <v>1281</v>
      </c>
      <c r="B820" s="121" t="s">
        <v>1483</v>
      </c>
      <c r="C820" s="60">
        <v>1</v>
      </c>
      <c r="D820" s="60">
        <v>1</v>
      </c>
      <c r="E820" s="250" t="s">
        <v>563</v>
      </c>
      <c r="F820" s="62">
        <v>0</v>
      </c>
      <c r="G820" s="412">
        <f t="shared" si="490"/>
        <v>0</v>
      </c>
      <c r="H820" s="346" t="s">
        <v>1646</v>
      </c>
      <c r="I820" s="346" t="s">
        <v>1646</v>
      </c>
      <c r="J820" s="346" t="s">
        <v>1646</v>
      </c>
      <c r="L820" s="819" t="str">
        <f t="shared" si="491"/>
        <v/>
      </c>
      <c r="M820" s="819" t="str">
        <f t="shared" si="492"/>
        <v/>
      </c>
      <c r="N820" s="819" t="str">
        <f t="shared" si="493"/>
        <v/>
      </c>
    </row>
    <row r="821" spans="1:14" ht="28" hidden="1">
      <c r="A821" s="98" t="s">
        <v>1484</v>
      </c>
      <c r="B821" s="40" t="s">
        <v>1199</v>
      </c>
      <c r="C821" s="89"/>
      <c r="D821" s="66">
        <v>0</v>
      </c>
      <c r="E821" s="251" t="s">
        <v>565</v>
      </c>
      <c r="F821" s="413">
        <f>SUM(G798:G820)</f>
        <v>0</v>
      </c>
      <c r="G821" s="412">
        <f>D821*F821</f>
        <v>0</v>
      </c>
      <c r="H821" s="346" t="s">
        <v>1646</v>
      </c>
      <c r="I821" s="346" t="s">
        <v>1646</v>
      </c>
      <c r="J821" s="346" t="s">
        <v>1646</v>
      </c>
      <c r="L821" s="819" t="str">
        <f t="shared" si="491"/>
        <v/>
      </c>
      <c r="M821" s="819" t="str">
        <f t="shared" si="492"/>
        <v/>
      </c>
      <c r="N821" s="819" t="str">
        <f t="shared" si="493"/>
        <v/>
      </c>
    </row>
    <row r="822" spans="1:14" ht="28" hidden="1">
      <c r="A822" s="120" t="s">
        <v>1282</v>
      </c>
      <c r="B822" s="121" t="s">
        <v>787</v>
      </c>
      <c r="C822" s="60">
        <v>1</v>
      </c>
      <c r="D822" s="60">
        <v>1</v>
      </c>
      <c r="E822" s="250" t="s">
        <v>563</v>
      </c>
      <c r="F822" s="62">
        <v>0</v>
      </c>
      <c r="G822" s="412">
        <f t="shared" ref="G822" si="494">C822*D822*F822</f>
        <v>0</v>
      </c>
      <c r="H822" s="346" t="s">
        <v>1646</v>
      </c>
      <c r="I822" s="346" t="s">
        <v>1646</v>
      </c>
      <c r="J822" s="346" t="s">
        <v>1646</v>
      </c>
      <c r="L822" s="819" t="str">
        <f>IF(OR(H822="Oui",H822="Yes"),G822,"")</f>
        <v/>
      </c>
      <c r="M822" s="819" t="str">
        <f>IF(OR(I822="Oui",I822="Yes"),G822,"")</f>
        <v/>
      </c>
      <c r="N822" s="819" t="str">
        <f>IF(OR(J822="Oui",J822="Yes"),G822,"")</f>
        <v/>
      </c>
    </row>
    <row r="823" spans="1:14" ht="19" hidden="1" customHeight="1">
      <c r="A823" s="242">
        <v>55</v>
      </c>
      <c r="B823" s="191" t="s">
        <v>1300</v>
      </c>
      <c r="C823" s="204"/>
      <c r="D823" s="158"/>
      <c r="E823" s="84"/>
      <c r="F823" s="84"/>
      <c r="G823" s="410">
        <f>SUM(G798:G822)</f>
        <v>0</v>
      </c>
      <c r="L823" s="831">
        <f t="shared" ref="L823" si="495">SUM(L798:L822)</f>
        <v>0</v>
      </c>
      <c r="M823" s="831">
        <f t="shared" ref="M823" si="496">SUM(M798:M822)</f>
        <v>0</v>
      </c>
      <c r="N823" s="831">
        <f t="shared" ref="N823" si="497">SUM(N798:N822)</f>
        <v>0</v>
      </c>
    </row>
    <row r="824" spans="1:14" ht="11.75" hidden="1" customHeight="1">
      <c r="A824" s="253"/>
      <c r="B824" s="211"/>
      <c r="C824" s="211"/>
      <c r="D824" s="212"/>
      <c r="E824" s="213"/>
      <c r="F824" s="213"/>
      <c r="G824" s="254"/>
    </row>
    <row r="825" spans="1:14" ht="11.75" hidden="1" customHeight="1">
      <c r="A825" s="243">
        <v>56</v>
      </c>
      <c r="B825" s="190" t="s">
        <v>1301</v>
      </c>
      <c r="C825" s="190"/>
      <c r="D825" s="246"/>
      <c r="E825" s="246"/>
      <c r="F825" s="246"/>
      <c r="G825" s="254"/>
    </row>
    <row r="826" spans="1:14" ht="42" hidden="1">
      <c r="A826" s="298" t="s">
        <v>592</v>
      </c>
      <c r="B826" s="299" t="s">
        <v>562</v>
      </c>
      <c r="C826" s="300" t="s">
        <v>668</v>
      </c>
      <c r="D826" s="301" t="s">
        <v>669</v>
      </c>
      <c r="E826" s="301" t="s">
        <v>670</v>
      </c>
      <c r="F826" s="302" t="s">
        <v>671</v>
      </c>
      <c r="G826" s="424" t="s">
        <v>560</v>
      </c>
      <c r="H826" s="417" t="s">
        <v>2837</v>
      </c>
      <c r="I826" s="418" t="s">
        <v>2793</v>
      </c>
      <c r="J826" s="418" t="s">
        <v>1647</v>
      </c>
      <c r="L826" s="822" t="s">
        <v>2837</v>
      </c>
      <c r="M826" s="823" t="s">
        <v>2793</v>
      </c>
      <c r="N826" s="823" t="s">
        <v>1647</v>
      </c>
    </row>
    <row r="827" spans="1:14" ht="28" hidden="1">
      <c r="A827" s="120" t="s">
        <v>1303</v>
      </c>
      <c r="B827" s="121" t="s">
        <v>1511</v>
      </c>
      <c r="C827" s="60">
        <v>1</v>
      </c>
      <c r="D827" s="60">
        <v>1</v>
      </c>
      <c r="E827" s="250" t="s">
        <v>563</v>
      </c>
      <c r="F827" s="62">
        <v>0</v>
      </c>
      <c r="G827" s="412">
        <f t="shared" ref="G827:G828" si="498">C827*D827*F827</f>
        <v>0</v>
      </c>
      <c r="H827" s="346" t="s">
        <v>1646</v>
      </c>
      <c r="I827" s="346" t="s">
        <v>1646</v>
      </c>
      <c r="J827" s="346" t="s">
        <v>1646</v>
      </c>
      <c r="L827" s="819" t="str">
        <f>IF(OR(H827="Oui",H827="Yes"),G827,"")</f>
        <v/>
      </c>
      <c r="M827" s="819" t="str">
        <f>IF(OR(I827="Oui",I827="Yes"),G827,"")</f>
        <v/>
      </c>
      <c r="N827" s="819" t="str">
        <f>IF(OR(J827="Oui",J827="Yes"),G827,"")</f>
        <v/>
      </c>
    </row>
    <row r="828" spans="1:14" ht="28" hidden="1">
      <c r="A828" s="120" t="s">
        <v>1304</v>
      </c>
      <c r="B828" s="121" t="s">
        <v>2798</v>
      </c>
      <c r="C828" s="60">
        <v>1</v>
      </c>
      <c r="D828" s="60">
        <v>1</v>
      </c>
      <c r="E828" s="250" t="s">
        <v>563</v>
      </c>
      <c r="F828" s="62">
        <v>0</v>
      </c>
      <c r="G828" s="412">
        <f t="shared" si="498"/>
        <v>0</v>
      </c>
      <c r="H828" s="346" t="s">
        <v>1646</v>
      </c>
      <c r="I828" s="346" t="s">
        <v>1646</v>
      </c>
      <c r="J828" s="346" t="s">
        <v>1646</v>
      </c>
      <c r="L828" s="819" t="str">
        <f t="shared" ref="L828:L839" si="499">IF(OR(H828="Oui",H828="Yes"),G828,"")</f>
        <v/>
      </c>
      <c r="M828" s="819" t="str">
        <f t="shared" ref="M828:M839" si="500">IF(OR(I828="Oui",I828="Yes"),G828,"")</f>
        <v/>
      </c>
      <c r="N828" s="819" t="str">
        <f t="shared" ref="N828:N839" si="501">IF(OR(J828="Oui",J828="Yes"),G828,"")</f>
        <v/>
      </c>
    </row>
    <row r="829" spans="1:14" ht="28" hidden="1">
      <c r="A829" s="120" t="s">
        <v>1305</v>
      </c>
      <c r="B829" s="121" t="s">
        <v>1487</v>
      </c>
      <c r="C829" s="60">
        <v>1</v>
      </c>
      <c r="D829" s="60">
        <v>1</v>
      </c>
      <c r="E829" s="250" t="s">
        <v>563</v>
      </c>
      <c r="F829" s="62">
        <v>0</v>
      </c>
      <c r="G829" s="412">
        <f t="shared" ref="G829:G856" si="502">C829*D829*F829</f>
        <v>0</v>
      </c>
      <c r="H829" s="346" t="s">
        <v>1646</v>
      </c>
      <c r="I829" s="346" t="s">
        <v>1646</v>
      </c>
      <c r="J829" s="346" t="s">
        <v>1646</v>
      </c>
      <c r="L829" s="819" t="str">
        <f t="shared" si="499"/>
        <v/>
      </c>
      <c r="M829" s="819" t="str">
        <f t="shared" si="500"/>
        <v/>
      </c>
      <c r="N829" s="819" t="str">
        <f t="shared" si="501"/>
        <v/>
      </c>
    </row>
    <row r="830" spans="1:14" ht="28" hidden="1">
      <c r="A830" s="120" t="s">
        <v>1306</v>
      </c>
      <c r="B830" s="121" t="s">
        <v>1488</v>
      </c>
      <c r="C830" s="60">
        <v>1</v>
      </c>
      <c r="D830" s="60">
        <v>1</v>
      </c>
      <c r="E830" s="250" t="s">
        <v>563</v>
      </c>
      <c r="F830" s="62">
        <v>0</v>
      </c>
      <c r="G830" s="412">
        <f t="shared" si="502"/>
        <v>0</v>
      </c>
      <c r="H830" s="346" t="s">
        <v>1646</v>
      </c>
      <c r="I830" s="346" t="s">
        <v>1646</v>
      </c>
      <c r="J830" s="346" t="s">
        <v>1646</v>
      </c>
      <c r="L830" s="819" t="str">
        <f t="shared" si="499"/>
        <v/>
      </c>
      <c r="M830" s="819" t="str">
        <f t="shared" si="500"/>
        <v/>
      </c>
      <c r="N830" s="819" t="str">
        <f t="shared" si="501"/>
        <v/>
      </c>
    </row>
    <row r="831" spans="1:14" ht="28" hidden="1">
      <c r="A831" s="120" t="s">
        <v>1307</v>
      </c>
      <c r="B831" s="121" t="s">
        <v>1489</v>
      </c>
      <c r="C831" s="60">
        <v>1</v>
      </c>
      <c r="D831" s="60">
        <v>1</v>
      </c>
      <c r="E831" s="250" t="s">
        <v>563</v>
      </c>
      <c r="F831" s="62">
        <v>0</v>
      </c>
      <c r="G831" s="412">
        <f t="shared" si="502"/>
        <v>0</v>
      </c>
      <c r="H831" s="346" t="s">
        <v>1646</v>
      </c>
      <c r="I831" s="346" t="s">
        <v>1646</v>
      </c>
      <c r="J831" s="346" t="s">
        <v>1646</v>
      </c>
      <c r="L831" s="819" t="str">
        <f t="shared" si="499"/>
        <v/>
      </c>
      <c r="M831" s="819" t="str">
        <f t="shared" si="500"/>
        <v/>
      </c>
      <c r="N831" s="819" t="str">
        <f t="shared" si="501"/>
        <v/>
      </c>
    </row>
    <row r="832" spans="1:14" ht="28" hidden="1">
      <c r="A832" s="120" t="s">
        <v>1308</v>
      </c>
      <c r="B832" s="121" t="s">
        <v>1490</v>
      </c>
      <c r="C832" s="60">
        <v>1</v>
      </c>
      <c r="D832" s="60">
        <v>1</v>
      </c>
      <c r="E832" s="250" t="s">
        <v>563</v>
      </c>
      <c r="F832" s="62">
        <v>0</v>
      </c>
      <c r="G832" s="412">
        <f t="shared" si="502"/>
        <v>0</v>
      </c>
      <c r="H832" s="346" t="s">
        <v>1646</v>
      </c>
      <c r="I832" s="346" t="s">
        <v>1646</v>
      </c>
      <c r="J832" s="346" t="s">
        <v>1646</v>
      </c>
      <c r="L832" s="819" t="str">
        <f t="shared" si="499"/>
        <v/>
      </c>
      <c r="M832" s="819" t="str">
        <f t="shared" si="500"/>
        <v/>
      </c>
      <c r="N832" s="819" t="str">
        <f t="shared" si="501"/>
        <v/>
      </c>
    </row>
    <row r="833" spans="1:14" ht="28" hidden="1">
      <c r="A833" s="120" t="s">
        <v>1309</v>
      </c>
      <c r="B833" s="121" t="s">
        <v>1491</v>
      </c>
      <c r="C833" s="60">
        <v>1</v>
      </c>
      <c r="D833" s="60">
        <v>1</v>
      </c>
      <c r="E833" s="250" t="s">
        <v>563</v>
      </c>
      <c r="F833" s="62">
        <v>0</v>
      </c>
      <c r="G833" s="412">
        <f t="shared" si="502"/>
        <v>0</v>
      </c>
      <c r="H833" s="346" t="s">
        <v>1646</v>
      </c>
      <c r="I833" s="346" t="s">
        <v>1646</v>
      </c>
      <c r="J833" s="346" t="s">
        <v>1646</v>
      </c>
      <c r="L833" s="819" t="str">
        <f t="shared" si="499"/>
        <v/>
      </c>
      <c r="M833" s="819" t="str">
        <f t="shared" si="500"/>
        <v/>
      </c>
      <c r="N833" s="819" t="str">
        <f t="shared" si="501"/>
        <v/>
      </c>
    </row>
    <row r="834" spans="1:14" ht="28" hidden="1">
      <c r="A834" s="120" t="s">
        <v>1316</v>
      </c>
      <c r="B834" s="121" t="s">
        <v>1492</v>
      </c>
      <c r="C834" s="60">
        <v>1</v>
      </c>
      <c r="D834" s="60">
        <v>1</v>
      </c>
      <c r="E834" s="250" t="s">
        <v>563</v>
      </c>
      <c r="F834" s="62">
        <v>0</v>
      </c>
      <c r="G834" s="412">
        <f t="shared" si="502"/>
        <v>0</v>
      </c>
      <c r="H834" s="346" t="s">
        <v>1646</v>
      </c>
      <c r="I834" s="346" t="s">
        <v>1646</v>
      </c>
      <c r="J834" s="346" t="s">
        <v>1646</v>
      </c>
      <c r="L834" s="819" t="str">
        <f t="shared" si="499"/>
        <v/>
      </c>
      <c r="M834" s="819" t="str">
        <f t="shared" si="500"/>
        <v/>
      </c>
      <c r="N834" s="819" t="str">
        <f t="shared" si="501"/>
        <v/>
      </c>
    </row>
    <row r="835" spans="1:14" ht="28" hidden="1">
      <c r="A835" s="120" t="s">
        <v>1310</v>
      </c>
      <c r="B835" s="121" t="s">
        <v>1493</v>
      </c>
      <c r="C835" s="60">
        <v>1</v>
      </c>
      <c r="D835" s="60">
        <v>1</v>
      </c>
      <c r="E835" s="250" t="s">
        <v>563</v>
      </c>
      <c r="F835" s="62">
        <v>0</v>
      </c>
      <c r="G835" s="412">
        <f t="shared" si="502"/>
        <v>0</v>
      </c>
      <c r="H835" s="346" t="s">
        <v>1646</v>
      </c>
      <c r="I835" s="346" t="s">
        <v>1646</v>
      </c>
      <c r="J835" s="346" t="s">
        <v>1646</v>
      </c>
      <c r="L835" s="819" t="str">
        <f t="shared" si="499"/>
        <v/>
      </c>
      <c r="M835" s="819" t="str">
        <f t="shared" si="500"/>
        <v/>
      </c>
      <c r="N835" s="819" t="str">
        <f t="shared" si="501"/>
        <v/>
      </c>
    </row>
    <row r="836" spans="1:14" ht="28" hidden="1">
      <c r="A836" s="120" t="s">
        <v>1317</v>
      </c>
      <c r="B836" s="121" t="s">
        <v>1494</v>
      </c>
      <c r="C836" s="60">
        <v>1</v>
      </c>
      <c r="D836" s="60">
        <v>1</v>
      </c>
      <c r="E836" s="250" t="s">
        <v>563</v>
      </c>
      <c r="F836" s="62">
        <v>0</v>
      </c>
      <c r="G836" s="412">
        <f t="shared" si="502"/>
        <v>0</v>
      </c>
      <c r="H836" s="346" t="s">
        <v>1646</v>
      </c>
      <c r="I836" s="346" t="s">
        <v>1646</v>
      </c>
      <c r="J836" s="346" t="s">
        <v>1646</v>
      </c>
      <c r="L836" s="819" t="str">
        <f t="shared" si="499"/>
        <v/>
      </c>
      <c r="M836" s="819" t="str">
        <f t="shared" si="500"/>
        <v/>
      </c>
      <c r="N836" s="819" t="str">
        <f t="shared" si="501"/>
        <v/>
      </c>
    </row>
    <row r="837" spans="1:14" ht="28" hidden="1">
      <c r="A837" s="120" t="s">
        <v>1318</v>
      </c>
      <c r="B837" s="121" t="s">
        <v>1594</v>
      </c>
      <c r="C837" s="60">
        <v>1</v>
      </c>
      <c r="D837" s="60">
        <v>1</v>
      </c>
      <c r="E837" s="250" t="s">
        <v>563</v>
      </c>
      <c r="F837" s="62">
        <v>0</v>
      </c>
      <c r="G837" s="412">
        <f t="shared" si="502"/>
        <v>0</v>
      </c>
      <c r="H837" s="346" t="s">
        <v>1646</v>
      </c>
      <c r="I837" s="346" t="s">
        <v>1646</v>
      </c>
      <c r="J837" s="346" t="s">
        <v>1646</v>
      </c>
      <c r="L837" s="819" t="str">
        <f t="shared" si="499"/>
        <v/>
      </c>
      <c r="M837" s="819" t="str">
        <f t="shared" si="500"/>
        <v/>
      </c>
      <c r="N837" s="819" t="str">
        <f t="shared" si="501"/>
        <v/>
      </c>
    </row>
    <row r="838" spans="1:14" ht="28" hidden="1">
      <c r="A838" s="120" t="s">
        <v>1319</v>
      </c>
      <c r="B838" s="121" t="s">
        <v>1595</v>
      </c>
      <c r="C838" s="60">
        <v>1</v>
      </c>
      <c r="D838" s="60">
        <v>1</v>
      </c>
      <c r="E838" s="250" t="s">
        <v>563</v>
      </c>
      <c r="F838" s="62">
        <v>0</v>
      </c>
      <c r="G838" s="412">
        <f t="shared" si="502"/>
        <v>0</v>
      </c>
      <c r="H838" s="346" t="s">
        <v>1646</v>
      </c>
      <c r="I838" s="346" t="s">
        <v>1646</v>
      </c>
      <c r="J838" s="346" t="s">
        <v>1646</v>
      </c>
      <c r="L838" s="819" t="str">
        <f t="shared" si="499"/>
        <v/>
      </c>
      <c r="M838" s="819" t="str">
        <f t="shared" si="500"/>
        <v/>
      </c>
      <c r="N838" s="819" t="str">
        <f t="shared" si="501"/>
        <v/>
      </c>
    </row>
    <row r="839" spans="1:14" ht="28" hidden="1">
      <c r="A839" s="120" t="s">
        <v>1320</v>
      </c>
      <c r="B839" s="121" t="s">
        <v>773</v>
      </c>
      <c r="C839" s="60">
        <v>1</v>
      </c>
      <c r="D839" s="60">
        <v>1</v>
      </c>
      <c r="E839" s="250" t="s">
        <v>563</v>
      </c>
      <c r="F839" s="62">
        <v>0</v>
      </c>
      <c r="G839" s="412">
        <f t="shared" si="502"/>
        <v>0</v>
      </c>
      <c r="H839" s="346" t="s">
        <v>1646</v>
      </c>
      <c r="I839" s="346" t="s">
        <v>1646</v>
      </c>
      <c r="J839" s="346" t="s">
        <v>1646</v>
      </c>
      <c r="L839" s="819" t="str">
        <f t="shared" si="499"/>
        <v/>
      </c>
      <c r="M839" s="819" t="str">
        <f t="shared" si="500"/>
        <v/>
      </c>
      <c r="N839" s="819" t="str">
        <f t="shared" si="501"/>
        <v/>
      </c>
    </row>
    <row r="840" spans="1:14" ht="28" hidden="1">
      <c r="A840" s="120" t="s">
        <v>1321</v>
      </c>
      <c r="B840" s="121" t="s">
        <v>1495</v>
      </c>
      <c r="C840" s="60">
        <v>1</v>
      </c>
      <c r="D840" s="60">
        <v>1</v>
      </c>
      <c r="E840" s="250" t="s">
        <v>563</v>
      </c>
      <c r="F840" s="62">
        <v>0</v>
      </c>
      <c r="G840" s="412">
        <f t="shared" si="502"/>
        <v>0</v>
      </c>
      <c r="H840" s="346" t="s">
        <v>1646</v>
      </c>
      <c r="I840" s="346" t="s">
        <v>1646</v>
      </c>
      <c r="J840" s="346" t="s">
        <v>1646</v>
      </c>
      <c r="L840" s="819" t="str">
        <f>IF(OR(H840="Oui",H840="Yes"),G840,"")</f>
        <v/>
      </c>
      <c r="M840" s="819" t="str">
        <f>IF(OR(I840="Oui",I840="Yes"),G840,"")</f>
        <v/>
      </c>
      <c r="N840" s="819" t="str">
        <f>IF(OR(J840="Oui",J840="Yes"),G840,"")</f>
        <v/>
      </c>
    </row>
    <row r="841" spans="1:14" ht="28" hidden="1">
      <c r="A841" s="120" t="s">
        <v>1322</v>
      </c>
      <c r="B841" s="121" t="s">
        <v>1496</v>
      </c>
      <c r="C841" s="60">
        <v>1</v>
      </c>
      <c r="D841" s="60">
        <v>1</v>
      </c>
      <c r="E841" s="250" t="s">
        <v>563</v>
      </c>
      <c r="F841" s="62">
        <v>0</v>
      </c>
      <c r="G841" s="412">
        <f t="shared" si="502"/>
        <v>0</v>
      </c>
      <c r="H841" s="346" t="s">
        <v>1646</v>
      </c>
      <c r="I841" s="346" t="s">
        <v>1646</v>
      </c>
      <c r="J841" s="346" t="s">
        <v>1646</v>
      </c>
      <c r="L841" s="819" t="str">
        <f t="shared" ref="L841:L852" si="503">IF(OR(H841="Oui",H841="Yes"),G841,"")</f>
        <v/>
      </c>
      <c r="M841" s="819" t="str">
        <f t="shared" ref="M841:M852" si="504">IF(OR(I841="Oui",I841="Yes"),G841,"")</f>
        <v/>
      </c>
      <c r="N841" s="819" t="str">
        <f t="shared" ref="N841:N852" si="505">IF(OR(J841="Oui",J841="Yes"),G841,"")</f>
        <v/>
      </c>
    </row>
    <row r="842" spans="1:14" ht="28" hidden="1">
      <c r="A842" s="120" t="s">
        <v>1323</v>
      </c>
      <c r="B842" s="121" t="s">
        <v>1497</v>
      </c>
      <c r="C842" s="60">
        <v>1</v>
      </c>
      <c r="D842" s="60">
        <v>1</v>
      </c>
      <c r="E842" s="250" t="s">
        <v>563</v>
      </c>
      <c r="F842" s="62">
        <v>0</v>
      </c>
      <c r="G842" s="412">
        <f t="shared" si="502"/>
        <v>0</v>
      </c>
      <c r="H842" s="346" t="s">
        <v>1646</v>
      </c>
      <c r="I842" s="346" t="s">
        <v>1646</v>
      </c>
      <c r="J842" s="346" t="s">
        <v>1646</v>
      </c>
      <c r="L842" s="819" t="str">
        <f t="shared" si="503"/>
        <v/>
      </c>
      <c r="M842" s="819" t="str">
        <f t="shared" si="504"/>
        <v/>
      </c>
      <c r="N842" s="819" t="str">
        <f t="shared" si="505"/>
        <v/>
      </c>
    </row>
    <row r="843" spans="1:14" ht="28" hidden="1">
      <c r="A843" s="120" t="s">
        <v>1311</v>
      </c>
      <c r="B843" s="121" t="s">
        <v>1498</v>
      </c>
      <c r="C843" s="60">
        <v>1</v>
      </c>
      <c r="D843" s="60">
        <v>1</v>
      </c>
      <c r="E843" s="250" t="s">
        <v>563</v>
      </c>
      <c r="F843" s="62">
        <v>0</v>
      </c>
      <c r="G843" s="412">
        <f t="shared" si="502"/>
        <v>0</v>
      </c>
      <c r="H843" s="346" t="s">
        <v>1646</v>
      </c>
      <c r="I843" s="346" t="s">
        <v>1646</v>
      </c>
      <c r="J843" s="346" t="s">
        <v>1646</v>
      </c>
      <c r="L843" s="819" t="str">
        <f t="shared" si="503"/>
        <v/>
      </c>
      <c r="M843" s="819" t="str">
        <f t="shared" si="504"/>
        <v/>
      </c>
      <c r="N843" s="819" t="str">
        <f t="shared" si="505"/>
        <v/>
      </c>
    </row>
    <row r="844" spans="1:14" ht="28" hidden="1">
      <c r="A844" s="120" t="s">
        <v>1324</v>
      </c>
      <c r="B844" s="121" t="s">
        <v>1499</v>
      </c>
      <c r="C844" s="60">
        <v>1</v>
      </c>
      <c r="D844" s="60">
        <v>1</v>
      </c>
      <c r="E844" s="250" t="s">
        <v>563</v>
      </c>
      <c r="F844" s="62">
        <v>0</v>
      </c>
      <c r="G844" s="412">
        <f t="shared" si="502"/>
        <v>0</v>
      </c>
      <c r="H844" s="346" t="s">
        <v>1646</v>
      </c>
      <c r="I844" s="346" t="s">
        <v>1646</v>
      </c>
      <c r="J844" s="346" t="s">
        <v>1646</v>
      </c>
      <c r="L844" s="819" t="str">
        <f t="shared" si="503"/>
        <v/>
      </c>
      <c r="M844" s="819" t="str">
        <f t="shared" si="504"/>
        <v/>
      </c>
      <c r="N844" s="819" t="str">
        <f t="shared" si="505"/>
        <v/>
      </c>
    </row>
    <row r="845" spans="1:14" ht="28" hidden="1">
      <c r="A845" s="120" t="s">
        <v>1325</v>
      </c>
      <c r="B845" s="121" t="s">
        <v>1500</v>
      </c>
      <c r="C845" s="60">
        <v>1</v>
      </c>
      <c r="D845" s="60">
        <v>1</v>
      </c>
      <c r="E845" s="250" t="s">
        <v>563</v>
      </c>
      <c r="F845" s="62">
        <v>0</v>
      </c>
      <c r="G845" s="412">
        <f t="shared" si="502"/>
        <v>0</v>
      </c>
      <c r="H845" s="346" t="s">
        <v>1646</v>
      </c>
      <c r="I845" s="346" t="s">
        <v>1646</v>
      </c>
      <c r="J845" s="346" t="s">
        <v>1646</v>
      </c>
      <c r="L845" s="819" t="str">
        <f t="shared" si="503"/>
        <v/>
      </c>
      <c r="M845" s="819" t="str">
        <f t="shared" si="504"/>
        <v/>
      </c>
      <c r="N845" s="819" t="str">
        <f t="shared" si="505"/>
        <v/>
      </c>
    </row>
    <row r="846" spans="1:14" ht="28" hidden="1">
      <c r="A846" s="120" t="s">
        <v>1367</v>
      </c>
      <c r="B846" s="121" t="s">
        <v>1472</v>
      </c>
      <c r="C846" s="60">
        <v>1</v>
      </c>
      <c r="D846" s="60">
        <v>1</v>
      </c>
      <c r="E846" s="250" t="s">
        <v>563</v>
      </c>
      <c r="F846" s="62">
        <v>0</v>
      </c>
      <c r="G846" s="412">
        <f t="shared" si="502"/>
        <v>0</v>
      </c>
      <c r="H846" s="346" t="s">
        <v>1646</v>
      </c>
      <c r="I846" s="346" t="s">
        <v>1646</v>
      </c>
      <c r="J846" s="346" t="s">
        <v>1646</v>
      </c>
      <c r="L846" s="819" t="str">
        <f t="shared" si="503"/>
        <v/>
      </c>
      <c r="M846" s="819" t="str">
        <f t="shared" si="504"/>
        <v/>
      </c>
      <c r="N846" s="819" t="str">
        <f t="shared" si="505"/>
        <v/>
      </c>
    </row>
    <row r="847" spans="1:14" ht="28" hidden="1">
      <c r="A847" s="120" t="s">
        <v>1312</v>
      </c>
      <c r="B847" s="121" t="s">
        <v>1146</v>
      </c>
      <c r="C847" s="60">
        <v>1</v>
      </c>
      <c r="D847" s="60">
        <v>1</v>
      </c>
      <c r="E847" s="250" t="s">
        <v>563</v>
      </c>
      <c r="F847" s="62">
        <v>0</v>
      </c>
      <c r="G847" s="412">
        <f t="shared" si="502"/>
        <v>0</v>
      </c>
      <c r="H847" s="346" t="s">
        <v>1646</v>
      </c>
      <c r="I847" s="346" t="s">
        <v>1646</v>
      </c>
      <c r="J847" s="346" t="s">
        <v>1646</v>
      </c>
      <c r="L847" s="819" t="str">
        <f t="shared" si="503"/>
        <v/>
      </c>
      <c r="M847" s="819" t="str">
        <f t="shared" si="504"/>
        <v/>
      </c>
      <c r="N847" s="819" t="str">
        <f t="shared" si="505"/>
        <v/>
      </c>
    </row>
    <row r="848" spans="1:14" ht="28" hidden="1">
      <c r="A848" s="120" t="s">
        <v>1313</v>
      </c>
      <c r="B848" s="121" t="s">
        <v>1501</v>
      </c>
      <c r="C848" s="60">
        <v>1</v>
      </c>
      <c r="D848" s="60">
        <v>1</v>
      </c>
      <c r="E848" s="250" t="s">
        <v>563</v>
      </c>
      <c r="F848" s="62">
        <v>0</v>
      </c>
      <c r="G848" s="412">
        <f t="shared" si="502"/>
        <v>0</v>
      </c>
      <c r="H848" s="346" t="s">
        <v>1646</v>
      </c>
      <c r="I848" s="346" t="s">
        <v>1646</v>
      </c>
      <c r="J848" s="346" t="s">
        <v>1646</v>
      </c>
      <c r="L848" s="819" t="str">
        <f t="shared" si="503"/>
        <v/>
      </c>
      <c r="M848" s="819" t="str">
        <f t="shared" si="504"/>
        <v/>
      </c>
      <c r="N848" s="819" t="str">
        <f t="shared" si="505"/>
        <v/>
      </c>
    </row>
    <row r="849" spans="1:14" ht="28" hidden="1">
      <c r="A849" s="120" t="s">
        <v>1326</v>
      </c>
      <c r="B849" s="121" t="s">
        <v>1502</v>
      </c>
      <c r="C849" s="60">
        <v>1</v>
      </c>
      <c r="D849" s="60">
        <v>1</v>
      </c>
      <c r="E849" s="250" t="s">
        <v>563</v>
      </c>
      <c r="F849" s="62">
        <v>0</v>
      </c>
      <c r="G849" s="412">
        <f t="shared" si="502"/>
        <v>0</v>
      </c>
      <c r="H849" s="346" t="s">
        <v>1646</v>
      </c>
      <c r="I849" s="346" t="s">
        <v>1646</v>
      </c>
      <c r="J849" s="346" t="s">
        <v>1646</v>
      </c>
      <c r="L849" s="819" t="str">
        <f t="shared" si="503"/>
        <v/>
      </c>
      <c r="M849" s="819" t="str">
        <f t="shared" si="504"/>
        <v/>
      </c>
      <c r="N849" s="819" t="str">
        <f t="shared" si="505"/>
        <v/>
      </c>
    </row>
    <row r="850" spans="1:14" ht="28" hidden="1">
      <c r="A850" s="120" t="s">
        <v>1327</v>
      </c>
      <c r="B850" s="121" t="s">
        <v>1503</v>
      </c>
      <c r="C850" s="60">
        <v>1</v>
      </c>
      <c r="D850" s="60">
        <v>1</v>
      </c>
      <c r="E850" s="250" t="s">
        <v>563</v>
      </c>
      <c r="F850" s="62">
        <v>0</v>
      </c>
      <c r="G850" s="412">
        <f t="shared" si="502"/>
        <v>0</v>
      </c>
      <c r="H850" s="346" t="s">
        <v>1646</v>
      </c>
      <c r="I850" s="346" t="s">
        <v>1646</v>
      </c>
      <c r="J850" s="346" t="s">
        <v>1646</v>
      </c>
      <c r="L850" s="819" t="str">
        <f t="shared" si="503"/>
        <v/>
      </c>
      <c r="M850" s="819" t="str">
        <f t="shared" si="504"/>
        <v/>
      </c>
      <c r="N850" s="819" t="str">
        <f t="shared" si="505"/>
        <v/>
      </c>
    </row>
    <row r="851" spans="1:14" ht="28" hidden="1">
      <c r="A851" s="120" t="s">
        <v>1328</v>
      </c>
      <c r="B851" s="121" t="s">
        <v>1504</v>
      </c>
      <c r="C851" s="60">
        <v>1</v>
      </c>
      <c r="D851" s="60">
        <v>1</v>
      </c>
      <c r="E851" s="250" t="s">
        <v>563</v>
      </c>
      <c r="F851" s="62">
        <v>0</v>
      </c>
      <c r="G851" s="412">
        <f t="shared" si="502"/>
        <v>0</v>
      </c>
      <c r="H851" s="346" t="s">
        <v>1646</v>
      </c>
      <c r="I851" s="346" t="s">
        <v>1646</v>
      </c>
      <c r="J851" s="346" t="s">
        <v>1646</v>
      </c>
      <c r="L851" s="819" t="str">
        <f t="shared" si="503"/>
        <v/>
      </c>
      <c r="M851" s="819" t="str">
        <f t="shared" si="504"/>
        <v/>
      </c>
      <c r="N851" s="819" t="str">
        <f t="shared" si="505"/>
        <v/>
      </c>
    </row>
    <row r="852" spans="1:14" ht="28" hidden="1">
      <c r="A852" s="120" t="s">
        <v>1329</v>
      </c>
      <c r="B852" s="121" t="s">
        <v>1505</v>
      </c>
      <c r="C852" s="60">
        <v>1</v>
      </c>
      <c r="D852" s="60">
        <v>1</v>
      </c>
      <c r="E852" s="250" t="s">
        <v>563</v>
      </c>
      <c r="F852" s="62">
        <v>0</v>
      </c>
      <c r="G852" s="412">
        <f t="shared" si="502"/>
        <v>0</v>
      </c>
      <c r="H852" s="346" t="s">
        <v>1646</v>
      </c>
      <c r="I852" s="346" t="s">
        <v>1646</v>
      </c>
      <c r="J852" s="346" t="s">
        <v>1646</v>
      </c>
      <c r="L852" s="819" t="str">
        <f t="shared" si="503"/>
        <v/>
      </c>
      <c r="M852" s="819" t="str">
        <f t="shared" si="504"/>
        <v/>
      </c>
      <c r="N852" s="819" t="str">
        <f t="shared" si="505"/>
        <v/>
      </c>
    </row>
    <row r="853" spans="1:14" ht="28" hidden="1">
      <c r="A853" s="120" t="s">
        <v>1330</v>
      </c>
      <c r="B853" s="121" t="s">
        <v>1506</v>
      </c>
      <c r="C853" s="60">
        <v>1</v>
      </c>
      <c r="D853" s="60">
        <v>1</v>
      </c>
      <c r="E853" s="250" t="s">
        <v>563</v>
      </c>
      <c r="F853" s="62">
        <v>0</v>
      </c>
      <c r="G853" s="412">
        <f t="shared" si="502"/>
        <v>0</v>
      </c>
      <c r="H853" s="346" t="s">
        <v>1646</v>
      </c>
      <c r="I853" s="346" t="s">
        <v>1646</v>
      </c>
      <c r="J853" s="346" t="s">
        <v>1646</v>
      </c>
      <c r="L853" s="819" t="str">
        <f>IF(OR(H853="Oui",H853="Yes"),G853,"")</f>
        <v/>
      </c>
      <c r="M853" s="819" t="str">
        <f>IF(OR(I853="Oui",I853="Yes"),G853,"")</f>
        <v/>
      </c>
      <c r="N853" s="819" t="str">
        <f>IF(OR(J853="Oui",J853="Yes"),G853,"")</f>
        <v/>
      </c>
    </row>
    <row r="854" spans="1:14" ht="28" hidden="1">
      <c r="A854" s="120" t="s">
        <v>1331</v>
      </c>
      <c r="B854" s="121" t="s">
        <v>1507</v>
      </c>
      <c r="C854" s="60">
        <v>1</v>
      </c>
      <c r="D854" s="60">
        <v>1</v>
      </c>
      <c r="E854" s="250" t="s">
        <v>563</v>
      </c>
      <c r="F854" s="62">
        <v>0</v>
      </c>
      <c r="G854" s="412">
        <f t="shared" si="502"/>
        <v>0</v>
      </c>
      <c r="H854" s="346" t="s">
        <v>1646</v>
      </c>
      <c r="I854" s="346" t="s">
        <v>1646</v>
      </c>
      <c r="J854" s="346" t="s">
        <v>1646</v>
      </c>
      <c r="L854" s="819" t="str">
        <f t="shared" ref="L854:L858" si="506">IF(OR(H854="Oui",H854="Yes"),G854,"")</f>
        <v/>
      </c>
      <c r="M854" s="819" t="str">
        <f t="shared" ref="M854:M858" si="507">IF(OR(I854="Oui",I854="Yes"),G854,"")</f>
        <v/>
      </c>
      <c r="N854" s="819" t="str">
        <f t="shared" ref="N854:N858" si="508">IF(OR(J854="Oui",J854="Yes"),G854,"")</f>
        <v/>
      </c>
    </row>
    <row r="855" spans="1:14" ht="28" hidden="1">
      <c r="A855" s="120" t="s">
        <v>1332</v>
      </c>
      <c r="B855" s="121" t="s">
        <v>1508</v>
      </c>
      <c r="C855" s="60">
        <v>1</v>
      </c>
      <c r="D855" s="60">
        <v>1</v>
      </c>
      <c r="E855" s="250" t="s">
        <v>563</v>
      </c>
      <c r="F855" s="62">
        <v>0</v>
      </c>
      <c r="G855" s="412">
        <f t="shared" si="502"/>
        <v>0</v>
      </c>
      <c r="H855" s="346" t="s">
        <v>1646</v>
      </c>
      <c r="I855" s="346" t="s">
        <v>1646</v>
      </c>
      <c r="J855" s="346" t="s">
        <v>1646</v>
      </c>
      <c r="L855" s="819" t="str">
        <f t="shared" si="506"/>
        <v/>
      </c>
      <c r="M855" s="819" t="str">
        <f t="shared" si="507"/>
        <v/>
      </c>
      <c r="N855" s="819" t="str">
        <f t="shared" si="508"/>
        <v/>
      </c>
    </row>
    <row r="856" spans="1:14" ht="28" hidden="1">
      <c r="A856" s="120" t="s">
        <v>1314</v>
      </c>
      <c r="B856" s="121" t="s">
        <v>1509</v>
      </c>
      <c r="C856" s="60">
        <v>1</v>
      </c>
      <c r="D856" s="60">
        <v>1</v>
      </c>
      <c r="E856" s="250" t="s">
        <v>563</v>
      </c>
      <c r="F856" s="62">
        <v>0</v>
      </c>
      <c r="G856" s="412">
        <f t="shared" si="502"/>
        <v>0</v>
      </c>
      <c r="H856" s="346" t="s">
        <v>1646</v>
      </c>
      <c r="I856" s="346" t="s">
        <v>1646</v>
      </c>
      <c r="J856" s="346" t="s">
        <v>1646</v>
      </c>
      <c r="L856" s="819" t="str">
        <f t="shared" si="506"/>
        <v/>
      </c>
      <c r="M856" s="819" t="str">
        <f t="shared" si="507"/>
        <v/>
      </c>
      <c r="N856" s="819" t="str">
        <f t="shared" si="508"/>
        <v/>
      </c>
    </row>
    <row r="857" spans="1:14" ht="28" hidden="1">
      <c r="A857" s="98" t="s">
        <v>1510</v>
      </c>
      <c r="B857" s="40" t="s">
        <v>1199</v>
      </c>
      <c r="C857" s="89"/>
      <c r="D857" s="66">
        <v>0</v>
      </c>
      <c r="E857" s="251" t="s">
        <v>565</v>
      </c>
      <c r="F857" s="413">
        <f>SUM(G827:G856)</f>
        <v>0</v>
      </c>
      <c r="G857" s="412">
        <f>D857*F857</f>
        <v>0</v>
      </c>
      <c r="H857" s="346" t="s">
        <v>1646</v>
      </c>
      <c r="I857" s="346" t="s">
        <v>1646</v>
      </c>
      <c r="J857" s="346" t="s">
        <v>1646</v>
      </c>
      <c r="L857" s="819" t="str">
        <f t="shared" si="506"/>
        <v/>
      </c>
      <c r="M857" s="819" t="str">
        <f t="shared" si="507"/>
        <v/>
      </c>
      <c r="N857" s="819" t="str">
        <f t="shared" si="508"/>
        <v/>
      </c>
    </row>
    <row r="858" spans="1:14" ht="28" hidden="1">
      <c r="A858" s="120" t="s">
        <v>1315</v>
      </c>
      <c r="B858" s="121" t="s">
        <v>787</v>
      </c>
      <c r="C858" s="60">
        <v>1</v>
      </c>
      <c r="D858" s="60">
        <v>1</v>
      </c>
      <c r="E858" s="250" t="s">
        <v>563</v>
      </c>
      <c r="F858" s="62">
        <v>0</v>
      </c>
      <c r="G858" s="412">
        <f t="shared" ref="G858" si="509">C858*D858*F858</f>
        <v>0</v>
      </c>
      <c r="H858" s="346" t="s">
        <v>1646</v>
      </c>
      <c r="I858" s="346" t="s">
        <v>1646</v>
      </c>
      <c r="J858" s="346" t="s">
        <v>1646</v>
      </c>
      <c r="L858" s="819" t="str">
        <f t="shared" si="506"/>
        <v/>
      </c>
      <c r="M858" s="819" t="str">
        <f t="shared" si="507"/>
        <v/>
      </c>
      <c r="N858" s="819" t="str">
        <f t="shared" si="508"/>
        <v/>
      </c>
    </row>
    <row r="859" spans="1:14" ht="19" hidden="1" customHeight="1">
      <c r="A859" s="242">
        <v>56</v>
      </c>
      <c r="B859" s="191" t="s">
        <v>1302</v>
      </c>
      <c r="C859" s="204"/>
      <c r="D859" s="158"/>
      <c r="E859" s="84"/>
      <c r="F859" s="84"/>
      <c r="G859" s="410">
        <f>SUM(G827:G858)</f>
        <v>0</v>
      </c>
      <c r="L859" s="831">
        <f t="shared" ref="L859" si="510">SUM(L827:L858)</f>
        <v>0</v>
      </c>
      <c r="M859" s="831">
        <f t="shared" ref="M859" si="511">SUM(M827:M858)</f>
        <v>0</v>
      </c>
      <c r="N859" s="831">
        <f t="shared" ref="N859" si="512">SUM(N827:N858)</f>
        <v>0</v>
      </c>
    </row>
    <row r="860" spans="1:14" ht="11.75" hidden="1" customHeight="1">
      <c r="A860" s="253"/>
      <c r="B860" s="211"/>
      <c r="C860" s="211"/>
      <c r="D860" s="212"/>
      <c r="E860" s="213"/>
      <c r="F860" s="213"/>
      <c r="G860" s="254"/>
    </row>
    <row r="861" spans="1:14" ht="11.75" hidden="1" customHeight="1">
      <c r="A861" s="243">
        <v>57</v>
      </c>
      <c r="B861" s="190" t="s">
        <v>1333</v>
      </c>
      <c r="C861" s="190"/>
      <c r="D861" s="246"/>
      <c r="E861" s="246"/>
      <c r="F861" s="246"/>
      <c r="G861" s="254"/>
    </row>
    <row r="862" spans="1:14" ht="42" hidden="1">
      <c r="A862" s="298" t="s">
        <v>592</v>
      </c>
      <c r="B862" s="299" t="s">
        <v>562</v>
      </c>
      <c r="C862" s="300" t="s">
        <v>668</v>
      </c>
      <c r="D862" s="301" t="s">
        <v>669</v>
      </c>
      <c r="E862" s="301" t="s">
        <v>670</v>
      </c>
      <c r="F862" s="302" t="s">
        <v>671</v>
      </c>
      <c r="G862" s="424" t="s">
        <v>560</v>
      </c>
      <c r="H862" s="417" t="s">
        <v>2837</v>
      </c>
      <c r="I862" s="418" t="s">
        <v>2793</v>
      </c>
      <c r="J862" s="418" t="s">
        <v>1647</v>
      </c>
      <c r="L862" s="822" t="s">
        <v>2837</v>
      </c>
      <c r="M862" s="823" t="s">
        <v>2793</v>
      </c>
      <c r="N862" s="823" t="s">
        <v>1647</v>
      </c>
    </row>
    <row r="863" spans="1:14" ht="28" hidden="1">
      <c r="A863" s="255" t="s">
        <v>1359</v>
      </c>
      <c r="B863" s="121" t="s">
        <v>1512</v>
      </c>
      <c r="C863" s="60">
        <v>1</v>
      </c>
      <c r="D863" s="60">
        <v>1</v>
      </c>
      <c r="E863" s="250" t="s">
        <v>563</v>
      </c>
      <c r="F863" s="62">
        <v>0</v>
      </c>
      <c r="G863" s="412">
        <f t="shared" ref="G863:G871" si="513">C863*D863*F863</f>
        <v>0</v>
      </c>
      <c r="H863" s="346" t="s">
        <v>1646</v>
      </c>
      <c r="I863" s="346" t="s">
        <v>1646</v>
      </c>
      <c r="J863" s="346" t="s">
        <v>1646</v>
      </c>
      <c r="L863" s="819" t="str">
        <f t="shared" ref="L863" si="514">IF(OR(H863="Oui",H863="Yes"),G863,"")</f>
        <v/>
      </c>
      <c r="M863" s="819" t="str">
        <f t="shared" ref="M863" si="515">IF(OR(I863="Oui",I863="Yes"),G863,"")</f>
        <v/>
      </c>
      <c r="N863" s="819" t="str">
        <f t="shared" ref="N863" si="516">IF(OR(J863="Oui",J863="Yes"),G863,"")</f>
        <v/>
      </c>
    </row>
    <row r="864" spans="1:14" ht="28" hidden="1">
      <c r="A864" s="256" t="s">
        <v>1360</v>
      </c>
      <c r="B864" s="121" t="s">
        <v>1513</v>
      </c>
      <c r="C864" s="60">
        <v>1</v>
      </c>
      <c r="D864" s="60">
        <v>1</v>
      </c>
      <c r="E864" s="250" t="s">
        <v>563</v>
      </c>
      <c r="F864" s="62">
        <v>0</v>
      </c>
      <c r="G864" s="412">
        <f t="shared" si="513"/>
        <v>0</v>
      </c>
      <c r="H864" s="346" t="s">
        <v>1646</v>
      </c>
      <c r="I864" s="346" t="s">
        <v>1646</v>
      </c>
      <c r="J864" s="346" t="s">
        <v>1646</v>
      </c>
      <c r="L864" s="819" t="str">
        <f t="shared" ref="L864:L873" si="517">IF(OR(H864="Oui",H864="Yes"),G864,"")</f>
        <v/>
      </c>
      <c r="M864" s="819" t="str">
        <f t="shared" ref="M864:M873" si="518">IF(OR(I864="Oui",I864="Yes"),G864,"")</f>
        <v/>
      </c>
      <c r="N864" s="819" t="str">
        <f t="shared" ref="N864:N873" si="519">IF(OR(J864="Oui",J864="Yes"),G864,"")</f>
        <v/>
      </c>
    </row>
    <row r="865" spans="1:14" ht="28" hidden="1">
      <c r="A865" s="255" t="s">
        <v>1361</v>
      </c>
      <c r="B865" s="121" t="s">
        <v>1514</v>
      </c>
      <c r="C865" s="60">
        <v>1</v>
      </c>
      <c r="D865" s="60">
        <v>1</v>
      </c>
      <c r="E865" s="250" t="s">
        <v>563</v>
      </c>
      <c r="F865" s="62">
        <v>0</v>
      </c>
      <c r="G865" s="412">
        <f t="shared" si="513"/>
        <v>0</v>
      </c>
      <c r="H865" s="346" t="s">
        <v>1646</v>
      </c>
      <c r="I865" s="346" t="s">
        <v>1646</v>
      </c>
      <c r="J865" s="346" t="s">
        <v>1646</v>
      </c>
      <c r="L865" s="819" t="str">
        <f t="shared" si="517"/>
        <v/>
      </c>
      <c r="M865" s="819" t="str">
        <f t="shared" si="518"/>
        <v/>
      </c>
      <c r="N865" s="819" t="str">
        <f t="shared" si="519"/>
        <v/>
      </c>
    </row>
    <row r="866" spans="1:14" ht="28" hidden="1">
      <c r="A866" s="255" t="s">
        <v>1362</v>
      </c>
      <c r="B866" s="121" t="s">
        <v>1515</v>
      </c>
      <c r="C866" s="60">
        <v>1</v>
      </c>
      <c r="D866" s="60">
        <v>1</v>
      </c>
      <c r="E866" s="250" t="s">
        <v>563</v>
      </c>
      <c r="F866" s="62">
        <v>0</v>
      </c>
      <c r="G866" s="412">
        <f t="shared" si="513"/>
        <v>0</v>
      </c>
      <c r="H866" s="346" t="s">
        <v>1646</v>
      </c>
      <c r="I866" s="346" t="s">
        <v>1646</v>
      </c>
      <c r="J866" s="346" t="s">
        <v>1646</v>
      </c>
      <c r="L866" s="819" t="str">
        <f t="shared" si="517"/>
        <v/>
      </c>
      <c r="M866" s="819" t="str">
        <f t="shared" si="518"/>
        <v/>
      </c>
      <c r="N866" s="819" t="str">
        <f t="shared" si="519"/>
        <v/>
      </c>
    </row>
    <row r="867" spans="1:14" ht="28" hidden="1">
      <c r="A867" s="255" t="s">
        <v>1363</v>
      </c>
      <c r="B867" s="121" t="s">
        <v>1516</v>
      </c>
      <c r="C867" s="60">
        <v>1</v>
      </c>
      <c r="D867" s="60">
        <v>1</v>
      </c>
      <c r="E867" s="250" t="s">
        <v>563</v>
      </c>
      <c r="F867" s="62">
        <v>0</v>
      </c>
      <c r="G867" s="412">
        <f t="shared" si="513"/>
        <v>0</v>
      </c>
      <c r="H867" s="346" t="s">
        <v>1646</v>
      </c>
      <c r="I867" s="346" t="s">
        <v>1646</v>
      </c>
      <c r="J867" s="346" t="s">
        <v>1646</v>
      </c>
      <c r="L867" s="819" t="str">
        <f t="shared" si="517"/>
        <v/>
      </c>
      <c r="M867" s="819" t="str">
        <f t="shared" si="518"/>
        <v/>
      </c>
      <c r="N867" s="819" t="str">
        <f t="shared" si="519"/>
        <v/>
      </c>
    </row>
    <row r="868" spans="1:14" ht="28" hidden="1">
      <c r="A868" s="255" t="s">
        <v>1364</v>
      </c>
      <c r="B868" s="121" t="s">
        <v>1517</v>
      </c>
      <c r="C868" s="60">
        <v>1</v>
      </c>
      <c r="D868" s="60">
        <v>1</v>
      </c>
      <c r="E868" s="250" t="s">
        <v>563</v>
      </c>
      <c r="F868" s="62">
        <v>0</v>
      </c>
      <c r="G868" s="412">
        <f t="shared" si="513"/>
        <v>0</v>
      </c>
      <c r="H868" s="346" t="s">
        <v>1646</v>
      </c>
      <c r="I868" s="346" t="s">
        <v>1646</v>
      </c>
      <c r="J868" s="346" t="s">
        <v>1646</v>
      </c>
      <c r="L868" s="819" t="str">
        <f t="shared" si="517"/>
        <v/>
      </c>
      <c r="M868" s="819" t="str">
        <f t="shared" si="518"/>
        <v/>
      </c>
      <c r="N868" s="819" t="str">
        <f t="shared" si="519"/>
        <v/>
      </c>
    </row>
    <row r="869" spans="1:14" ht="28" hidden="1">
      <c r="A869" s="255" t="s">
        <v>1365</v>
      </c>
      <c r="B869" s="121" t="s">
        <v>1518</v>
      </c>
      <c r="C869" s="60">
        <v>1</v>
      </c>
      <c r="D869" s="60">
        <v>1</v>
      </c>
      <c r="E869" s="250" t="s">
        <v>563</v>
      </c>
      <c r="F869" s="62">
        <v>0</v>
      </c>
      <c r="G869" s="412">
        <f t="shared" si="513"/>
        <v>0</v>
      </c>
      <c r="H869" s="346" t="s">
        <v>1646</v>
      </c>
      <c r="I869" s="346" t="s">
        <v>1646</v>
      </c>
      <c r="J869" s="346" t="s">
        <v>1646</v>
      </c>
      <c r="L869" s="819" t="str">
        <f t="shared" si="517"/>
        <v/>
      </c>
      <c r="M869" s="819" t="str">
        <f t="shared" si="518"/>
        <v/>
      </c>
      <c r="N869" s="819" t="str">
        <f t="shared" si="519"/>
        <v/>
      </c>
    </row>
    <row r="870" spans="1:14" ht="28" hidden="1">
      <c r="A870" s="120" t="s">
        <v>1334</v>
      </c>
      <c r="B870" s="121" t="s">
        <v>1519</v>
      </c>
      <c r="C870" s="60">
        <v>1</v>
      </c>
      <c r="D870" s="60">
        <v>1</v>
      </c>
      <c r="E870" s="250" t="s">
        <v>563</v>
      </c>
      <c r="F870" s="62">
        <v>0</v>
      </c>
      <c r="G870" s="412">
        <f t="shared" si="513"/>
        <v>0</v>
      </c>
      <c r="H870" s="346" t="s">
        <v>1646</v>
      </c>
      <c r="I870" s="346" t="s">
        <v>1646</v>
      </c>
      <c r="J870" s="346" t="s">
        <v>1646</v>
      </c>
      <c r="L870" s="819" t="str">
        <f t="shared" si="517"/>
        <v/>
      </c>
      <c r="M870" s="819" t="str">
        <f t="shared" si="518"/>
        <v/>
      </c>
      <c r="N870" s="819" t="str">
        <f t="shared" si="519"/>
        <v/>
      </c>
    </row>
    <row r="871" spans="1:14" ht="28" hidden="1">
      <c r="A871" s="120" t="s">
        <v>1335</v>
      </c>
      <c r="B871" s="121" t="s">
        <v>1520</v>
      </c>
      <c r="C871" s="60">
        <v>1</v>
      </c>
      <c r="D871" s="60">
        <v>1</v>
      </c>
      <c r="E871" s="250" t="s">
        <v>563</v>
      </c>
      <c r="F871" s="62">
        <v>0</v>
      </c>
      <c r="G871" s="412">
        <f t="shared" si="513"/>
        <v>0</v>
      </c>
      <c r="H871" s="346" t="s">
        <v>1646</v>
      </c>
      <c r="I871" s="346" t="s">
        <v>1646</v>
      </c>
      <c r="J871" s="346" t="s">
        <v>1646</v>
      </c>
      <c r="L871" s="819" t="str">
        <f t="shared" si="517"/>
        <v/>
      </c>
      <c r="M871" s="819" t="str">
        <f t="shared" si="518"/>
        <v/>
      </c>
      <c r="N871" s="819" t="str">
        <f t="shared" si="519"/>
        <v/>
      </c>
    </row>
    <row r="872" spans="1:14" ht="28" hidden="1">
      <c r="A872" s="98" t="s">
        <v>1521</v>
      </c>
      <c r="B872" s="40" t="s">
        <v>1199</v>
      </c>
      <c r="C872" s="89"/>
      <c r="D872" s="66">
        <v>0</v>
      </c>
      <c r="E872" s="251" t="s">
        <v>565</v>
      </c>
      <c r="F872" s="413">
        <f>SUM(G863:G870)</f>
        <v>0</v>
      </c>
      <c r="G872" s="412">
        <f>D872*F872</f>
        <v>0</v>
      </c>
      <c r="H872" s="346" t="s">
        <v>1646</v>
      </c>
      <c r="I872" s="346" t="s">
        <v>1646</v>
      </c>
      <c r="J872" s="346" t="s">
        <v>1646</v>
      </c>
      <c r="L872" s="819" t="str">
        <f t="shared" si="517"/>
        <v/>
      </c>
      <c r="M872" s="819" t="str">
        <f t="shared" si="518"/>
        <v/>
      </c>
      <c r="N872" s="819" t="str">
        <f t="shared" si="519"/>
        <v/>
      </c>
    </row>
    <row r="873" spans="1:14" ht="28" hidden="1">
      <c r="A873" s="120" t="s">
        <v>1336</v>
      </c>
      <c r="B873" s="121" t="s">
        <v>787</v>
      </c>
      <c r="C873" s="60">
        <v>1</v>
      </c>
      <c r="D873" s="60">
        <v>1</v>
      </c>
      <c r="E873" s="250" t="s">
        <v>563</v>
      </c>
      <c r="F873" s="62">
        <v>0</v>
      </c>
      <c r="G873" s="412">
        <f t="shared" ref="G873" si="520">C873*D873*F873</f>
        <v>0</v>
      </c>
      <c r="H873" s="346" t="s">
        <v>1646</v>
      </c>
      <c r="I873" s="346" t="s">
        <v>1646</v>
      </c>
      <c r="J873" s="346" t="s">
        <v>1646</v>
      </c>
      <c r="L873" s="819" t="str">
        <f t="shared" si="517"/>
        <v/>
      </c>
      <c r="M873" s="819" t="str">
        <f t="shared" si="518"/>
        <v/>
      </c>
      <c r="N873" s="819" t="str">
        <f t="shared" si="519"/>
        <v/>
      </c>
    </row>
    <row r="874" spans="1:14" ht="19" hidden="1" customHeight="1">
      <c r="A874" s="242">
        <v>57</v>
      </c>
      <c r="B874" s="191" t="s">
        <v>1337</v>
      </c>
      <c r="C874" s="204"/>
      <c r="D874" s="158"/>
      <c r="E874" s="84"/>
      <c r="F874" s="84"/>
      <c r="G874" s="410">
        <f>SUM(G863:G873)</f>
        <v>0</v>
      </c>
      <c r="L874" s="831">
        <f t="shared" ref="L874" si="521">SUM(L863:L873)</f>
        <v>0</v>
      </c>
      <c r="M874" s="831">
        <f t="shared" ref="M874" si="522">SUM(M863:M873)</f>
        <v>0</v>
      </c>
      <c r="N874" s="831">
        <f t="shared" ref="N874" si="523">SUM(N863:N873)</f>
        <v>0</v>
      </c>
    </row>
    <row r="875" spans="1:14" ht="11.75" hidden="1" customHeight="1">
      <c r="A875" s="253"/>
      <c r="B875" s="211"/>
      <c r="C875" s="211"/>
      <c r="D875" s="212"/>
      <c r="E875" s="213"/>
      <c r="F875" s="213"/>
      <c r="G875" s="254"/>
    </row>
    <row r="876" spans="1:14" ht="11.75" hidden="1" customHeight="1">
      <c r="A876" s="243">
        <v>58</v>
      </c>
      <c r="B876" s="190" t="s">
        <v>1539</v>
      </c>
      <c r="C876" s="190"/>
      <c r="D876" s="246"/>
      <c r="E876" s="246"/>
      <c r="F876" s="246"/>
      <c r="G876" s="254"/>
    </row>
    <row r="877" spans="1:14" ht="42" hidden="1">
      <c r="A877" s="298" t="s">
        <v>592</v>
      </c>
      <c r="B877" s="299" t="s">
        <v>562</v>
      </c>
      <c r="C877" s="300" t="s">
        <v>668</v>
      </c>
      <c r="D877" s="301" t="s">
        <v>669</v>
      </c>
      <c r="E877" s="301" t="s">
        <v>670</v>
      </c>
      <c r="F877" s="302" t="s">
        <v>671</v>
      </c>
      <c r="G877" s="424" t="s">
        <v>560</v>
      </c>
      <c r="H877" s="417" t="s">
        <v>2837</v>
      </c>
      <c r="I877" s="418" t="s">
        <v>2793</v>
      </c>
      <c r="J877" s="418" t="s">
        <v>1647</v>
      </c>
      <c r="L877" s="822" t="s">
        <v>2837</v>
      </c>
      <c r="M877" s="823" t="s">
        <v>2793</v>
      </c>
      <c r="N877" s="827" t="s">
        <v>1647</v>
      </c>
    </row>
    <row r="878" spans="1:14" ht="14" hidden="1">
      <c r="A878" s="957" t="s">
        <v>1338</v>
      </c>
      <c r="B878" s="257" t="s">
        <v>1214</v>
      </c>
      <c r="C878" s="226"/>
      <c r="D878" s="227"/>
      <c r="E878" s="227"/>
      <c r="F878" s="168"/>
      <c r="G878" s="966">
        <f>SUM(F878:F887)</f>
        <v>0</v>
      </c>
      <c r="H878" s="946" t="s">
        <v>1646</v>
      </c>
      <c r="I878" s="946" t="s">
        <v>1646</v>
      </c>
      <c r="J878" s="946" t="s">
        <v>1646</v>
      </c>
      <c r="L878" s="939" t="str">
        <f t="shared" ref="L878" si="524">IF(OR(H878="Oui",H878="Yes"),G878,"")</f>
        <v/>
      </c>
      <c r="M878" s="939" t="str">
        <f t="shared" ref="M878" si="525">IF(OR(I878="Oui",I878="Yes"),G878,"")</f>
        <v/>
      </c>
      <c r="N878" s="939" t="str">
        <f t="shared" ref="N878" si="526">IF(OR(J878="Oui",J878="Yes"),G878,"")</f>
        <v/>
      </c>
    </row>
    <row r="879" spans="1:14" ht="14" hidden="1">
      <c r="A879" s="958"/>
      <c r="B879" s="258" t="s">
        <v>828</v>
      </c>
      <c r="C879" s="259"/>
      <c r="D879" s="260"/>
      <c r="E879" s="261"/>
      <c r="F879" s="145">
        <v>0</v>
      </c>
      <c r="G879" s="967"/>
      <c r="H879" s="946"/>
      <c r="I879" s="946"/>
      <c r="J879" s="946"/>
      <c r="L879" s="939"/>
      <c r="M879" s="939"/>
      <c r="N879" s="939"/>
    </row>
    <row r="880" spans="1:14" hidden="1">
      <c r="A880" s="958"/>
      <c r="B880" s="963" t="s">
        <v>1538</v>
      </c>
      <c r="C880" s="964"/>
      <c r="D880" s="964"/>
      <c r="E880" s="965"/>
      <c r="F880" s="145">
        <v>0</v>
      </c>
      <c r="G880" s="967"/>
      <c r="H880" s="946"/>
      <c r="I880" s="946"/>
      <c r="J880" s="946"/>
      <c r="L880" s="939"/>
      <c r="M880" s="939"/>
      <c r="N880" s="939"/>
    </row>
    <row r="881" spans="1:14" ht="14" hidden="1">
      <c r="A881" s="958"/>
      <c r="B881" s="244" t="s">
        <v>2794</v>
      </c>
      <c r="C881" s="262"/>
      <c r="D881" s="263"/>
      <c r="E881" s="264"/>
      <c r="F881" s="145">
        <v>0</v>
      </c>
      <c r="G881" s="967"/>
      <c r="H881" s="946"/>
      <c r="I881" s="946"/>
      <c r="J881" s="946"/>
      <c r="L881" s="939"/>
      <c r="M881" s="939"/>
      <c r="N881" s="939"/>
    </row>
    <row r="882" spans="1:14" ht="14" hidden="1">
      <c r="A882" s="958"/>
      <c r="B882" s="244" t="s">
        <v>1415</v>
      </c>
      <c r="C882" s="262"/>
      <c r="D882" s="263"/>
      <c r="E882" s="264"/>
      <c r="F882" s="146">
        <v>0</v>
      </c>
      <c r="G882" s="967"/>
      <c r="H882" s="946"/>
      <c r="I882" s="946"/>
      <c r="J882" s="946"/>
      <c r="L882" s="939"/>
      <c r="M882" s="939"/>
      <c r="N882" s="939"/>
    </row>
    <row r="883" spans="1:14" ht="14" hidden="1">
      <c r="A883" s="958"/>
      <c r="B883" s="244" t="s">
        <v>1584</v>
      </c>
      <c r="C883" s="262"/>
      <c r="D883" s="263"/>
      <c r="E883" s="264"/>
      <c r="F883" s="146">
        <v>0</v>
      </c>
      <c r="G883" s="967"/>
      <c r="H883" s="946"/>
      <c r="I883" s="946"/>
      <c r="J883" s="946"/>
      <c r="L883" s="939"/>
      <c r="M883" s="939"/>
      <c r="N883" s="939"/>
    </row>
    <row r="884" spans="1:14" ht="14" hidden="1">
      <c r="A884" s="958"/>
      <c r="B884" s="141" t="s">
        <v>1585</v>
      </c>
      <c r="C884" s="262"/>
      <c r="D884" s="263"/>
      <c r="E884" s="264"/>
      <c r="F884" s="146">
        <v>0</v>
      </c>
      <c r="G884" s="967"/>
      <c r="H884" s="946"/>
      <c r="I884" s="946"/>
      <c r="J884" s="946"/>
      <c r="L884" s="939"/>
      <c r="M884" s="939"/>
      <c r="N884" s="939"/>
    </row>
    <row r="885" spans="1:14" hidden="1">
      <c r="A885" s="958"/>
      <c r="B885" s="77"/>
      <c r="C885" s="226"/>
      <c r="D885" s="227"/>
      <c r="E885" s="228"/>
      <c r="F885" s="146"/>
      <c r="G885" s="967"/>
      <c r="H885" s="946"/>
      <c r="I885" s="946"/>
      <c r="J885" s="946"/>
      <c r="L885" s="939"/>
      <c r="M885" s="939"/>
      <c r="N885" s="939"/>
    </row>
    <row r="886" spans="1:14" hidden="1">
      <c r="A886" s="958"/>
      <c r="B886" s="77"/>
      <c r="C886" s="226"/>
      <c r="D886" s="227"/>
      <c r="E886" s="228"/>
      <c r="F886" s="146"/>
      <c r="G886" s="967"/>
      <c r="H886" s="946"/>
      <c r="I886" s="946"/>
      <c r="J886" s="946"/>
      <c r="L886" s="939"/>
      <c r="M886" s="939"/>
      <c r="N886" s="939"/>
    </row>
    <row r="887" spans="1:14" ht="14" hidden="1">
      <c r="A887" s="959"/>
      <c r="B887" s="265" t="s">
        <v>788</v>
      </c>
      <c r="C887" s="226"/>
      <c r="D887" s="227"/>
      <c r="E887" s="228"/>
      <c r="F887" s="147">
        <v>0</v>
      </c>
      <c r="G887" s="968"/>
      <c r="H887" s="946"/>
      <c r="I887" s="946"/>
      <c r="J887" s="946"/>
      <c r="L887" s="939"/>
      <c r="M887" s="939"/>
      <c r="N887" s="939"/>
    </row>
    <row r="888" spans="1:14" ht="28" hidden="1">
      <c r="A888" s="120" t="s">
        <v>1339</v>
      </c>
      <c r="B888" s="121" t="s">
        <v>787</v>
      </c>
      <c r="C888" s="229"/>
      <c r="D888" s="229"/>
      <c r="E888" s="266"/>
      <c r="F888" s="62">
        <v>0</v>
      </c>
      <c r="G888" s="412">
        <f>F888</f>
        <v>0</v>
      </c>
      <c r="H888" s="346" t="s">
        <v>1646</v>
      </c>
      <c r="I888" s="346" t="s">
        <v>1646</v>
      </c>
      <c r="J888" s="346" t="s">
        <v>1646</v>
      </c>
      <c r="L888" s="819" t="str">
        <f t="shared" ref="L888" si="527">IF(OR(H888="Oui",H888="Yes"),G888,"")</f>
        <v/>
      </c>
      <c r="M888" s="819" t="str">
        <f t="shared" ref="M888" si="528">IF(OR(I888="Oui",I888="Yes"),G888,"")</f>
        <v/>
      </c>
      <c r="N888" s="829" t="str">
        <f t="shared" ref="N888" si="529">IF(OR(J888="Oui",J888="Yes"),G888,"")</f>
        <v/>
      </c>
    </row>
    <row r="889" spans="1:14" ht="19" hidden="1" customHeight="1">
      <c r="A889" s="242">
        <v>58</v>
      </c>
      <c r="B889" s="191" t="s">
        <v>1540</v>
      </c>
      <c r="C889" s="204"/>
      <c r="D889" s="158"/>
      <c r="E889" s="84"/>
      <c r="F889" s="84"/>
      <c r="G889" s="410">
        <f>SUM(G878:G888)</f>
        <v>0</v>
      </c>
      <c r="L889" s="831">
        <f t="shared" ref="L889" si="530">SUM(L878:L888)</f>
        <v>0</v>
      </c>
      <c r="M889" s="831">
        <f t="shared" ref="M889" si="531">SUM(M878:M888)</f>
        <v>0</v>
      </c>
      <c r="N889" s="833">
        <f t="shared" ref="N889" si="532">SUM(N878:N888)</f>
        <v>0</v>
      </c>
    </row>
    <row r="890" spans="1:14" ht="11.75" hidden="1" customHeight="1">
      <c r="A890" s="253"/>
      <c r="B890" s="211"/>
      <c r="C890" s="211"/>
      <c r="D890" s="212"/>
      <c r="E890" s="213"/>
      <c r="F890" s="213"/>
      <c r="G890" s="254"/>
    </row>
    <row r="891" spans="1:14" ht="11.75" hidden="1" customHeight="1">
      <c r="A891" s="243">
        <v>59</v>
      </c>
      <c r="B891" s="190" t="s">
        <v>1522</v>
      </c>
      <c r="C891" s="190"/>
      <c r="D891" s="246"/>
      <c r="E891" s="246"/>
      <c r="F891" s="246"/>
      <c r="G891" s="254"/>
    </row>
    <row r="892" spans="1:14" ht="42" hidden="1">
      <c r="A892" s="298" t="s">
        <v>592</v>
      </c>
      <c r="B892" s="299" t="s">
        <v>562</v>
      </c>
      <c r="C892" s="300" t="s">
        <v>668</v>
      </c>
      <c r="D892" s="301" t="s">
        <v>669</v>
      </c>
      <c r="E892" s="301" t="s">
        <v>670</v>
      </c>
      <c r="F892" s="302" t="s">
        <v>671</v>
      </c>
      <c r="G892" s="424" t="s">
        <v>560</v>
      </c>
      <c r="H892" s="417" t="s">
        <v>2837</v>
      </c>
      <c r="I892" s="418" t="s">
        <v>2793</v>
      </c>
      <c r="J892" s="418" t="s">
        <v>1647</v>
      </c>
      <c r="L892" s="822" t="s">
        <v>2837</v>
      </c>
      <c r="M892" s="823" t="s">
        <v>2793</v>
      </c>
      <c r="N892" s="823" t="s">
        <v>1647</v>
      </c>
    </row>
    <row r="893" spans="1:14" ht="28" hidden="1">
      <c r="A893" s="120" t="s">
        <v>1340</v>
      </c>
      <c r="B893" s="121" t="s">
        <v>1354</v>
      </c>
      <c r="C893" s="60">
        <v>1</v>
      </c>
      <c r="D893" s="60">
        <v>1</v>
      </c>
      <c r="E893" s="250" t="s">
        <v>563</v>
      </c>
      <c r="F893" s="62">
        <v>0</v>
      </c>
      <c r="G893" s="412">
        <f t="shared" ref="G893:G910" si="533">C893*D893*F893</f>
        <v>0</v>
      </c>
      <c r="H893" s="346" t="s">
        <v>1646</v>
      </c>
      <c r="I893" s="346" t="s">
        <v>1646</v>
      </c>
      <c r="J893" s="346" t="s">
        <v>1646</v>
      </c>
      <c r="L893" s="819" t="str">
        <f t="shared" ref="L893" si="534">IF(OR(H893="Oui",H893="Yes"),G893,"")</f>
        <v/>
      </c>
      <c r="M893" s="819" t="str">
        <f t="shared" ref="M893" si="535">IF(OR(I893="Oui",I893="Yes"),G893,"")</f>
        <v/>
      </c>
      <c r="N893" s="819" t="str">
        <f t="shared" ref="N893" si="536">IF(OR(J893="Oui",J893="Yes"),G893,"")</f>
        <v/>
      </c>
    </row>
    <row r="894" spans="1:14" ht="28" hidden="1">
      <c r="A894" s="120" t="s">
        <v>1341</v>
      </c>
      <c r="B894" s="121" t="s">
        <v>1541</v>
      </c>
      <c r="C894" s="60">
        <v>1</v>
      </c>
      <c r="D894" s="60">
        <v>1</v>
      </c>
      <c r="E894" s="250" t="s">
        <v>563</v>
      </c>
      <c r="F894" s="62">
        <v>0</v>
      </c>
      <c r="G894" s="412">
        <f t="shared" si="533"/>
        <v>0</v>
      </c>
      <c r="H894" s="346" t="s">
        <v>1646</v>
      </c>
      <c r="I894" s="346" t="s">
        <v>1646</v>
      </c>
      <c r="J894" s="346" t="s">
        <v>1646</v>
      </c>
      <c r="L894" s="819" t="str">
        <f t="shared" ref="L894:L904" si="537">IF(OR(H894="Oui",H894="Yes"),G894,"")</f>
        <v/>
      </c>
      <c r="M894" s="819" t="str">
        <f t="shared" ref="M894:M904" si="538">IF(OR(I894="Oui",I894="Yes"),G894,"")</f>
        <v/>
      </c>
      <c r="N894" s="819" t="str">
        <f t="shared" ref="N894:N904" si="539">IF(OR(J894="Oui",J894="Yes"),G894,"")</f>
        <v/>
      </c>
    </row>
    <row r="895" spans="1:14" ht="28" hidden="1">
      <c r="A895" s="120" t="s">
        <v>1342</v>
      </c>
      <c r="B895" s="121" t="s">
        <v>1542</v>
      </c>
      <c r="C895" s="60">
        <v>1</v>
      </c>
      <c r="D895" s="60">
        <v>1</v>
      </c>
      <c r="E895" s="250" t="s">
        <v>563</v>
      </c>
      <c r="F895" s="62">
        <v>0</v>
      </c>
      <c r="G895" s="412">
        <f t="shared" si="533"/>
        <v>0</v>
      </c>
      <c r="H895" s="346" t="s">
        <v>1646</v>
      </c>
      <c r="I895" s="346" t="s">
        <v>1646</v>
      </c>
      <c r="J895" s="346" t="s">
        <v>1646</v>
      </c>
      <c r="L895" s="819" t="str">
        <f t="shared" si="537"/>
        <v/>
      </c>
      <c r="M895" s="819" t="str">
        <f t="shared" si="538"/>
        <v/>
      </c>
      <c r="N895" s="819" t="str">
        <f t="shared" si="539"/>
        <v/>
      </c>
    </row>
    <row r="896" spans="1:14" ht="28" hidden="1">
      <c r="A896" s="120" t="s">
        <v>1343</v>
      </c>
      <c r="B896" s="121" t="s">
        <v>1355</v>
      </c>
      <c r="C896" s="60">
        <v>1</v>
      </c>
      <c r="D896" s="60">
        <v>1</v>
      </c>
      <c r="E896" s="250" t="s">
        <v>563</v>
      </c>
      <c r="F896" s="62">
        <v>0</v>
      </c>
      <c r="G896" s="412">
        <f t="shared" si="533"/>
        <v>0</v>
      </c>
      <c r="H896" s="346" t="s">
        <v>1646</v>
      </c>
      <c r="I896" s="346" t="s">
        <v>1646</v>
      </c>
      <c r="J896" s="346" t="s">
        <v>1646</v>
      </c>
      <c r="L896" s="819" t="str">
        <f t="shared" si="537"/>
        <v/>
      </c>
      <c r="M896" s="819" t="str">
        <f t="shared" si="538"/>
        <v/>
      </c>
      <c r="N896" s="819" t="str">
        <f t="shared" si="539"/>
        <v/>
      </c>
    </row>
    <row r="897" spans="1:14" ht="28" hidden="1">
      <c r="A897" s="120" t="s">
        <v>1344</v>
      </c>
      <c r="B897" s="121" t="s">
        <v>1543</v>
      </c>
      <c r="C897" s="60">
        <v>1</v>
      </c>
      <c r="D897" s="60">
        <v>1</v>
      </c>
      <c r="E897" s="250" t="s">
        <v>563</v>
      </c>
      <c r="F897" s="62">
        <v>0</v>
      </c>
      <c r="G897" s="412">
        <f t="shared" si="533"/>
        <v>0</v>
      </c>
      <c r="H897" s="346" t="s">
        <v>1646</v>
      </c>
      <c r="I897" s="346" t="s">
        <v>1646</v>
      </c>
      <c r="J897" s="346" t="s">
        <v>1646</v>
      </c>
      <c r="L897" s="819" t="str">
        <f t="shared" si="537"/>
        <v/>
      </c>
      <c r="M897" s="819" t="str">
        <f t="shared" si="538"/>
        <v/>
      </c>
      <c r="N897" s="819" t="str">
        <f t="shared" si="539"/>
        <v/>
      </c>
    </row>
    <row r="898" spans="1:14" ht="28" hidden="1">
      <c r="A898" s="120" t="s">
        <v>1345</v>
      </c>
      <c r="B898" s="121" t="s">
        <v>1544</v>
      </c>
      <c r="C898" s="60">
        <v>1</v>
      </c>
      <c r="D898" s="60">
        <v>1</v>
      </c>
      <c r="E898" s="250" t="s">
        <v>563</v>
      </c>
      <c r="F898" s="62">
        <v>0</v>
      </c>
      <c r="G898" s="412">
        <f t="shared" si="533"/>
        <v>0</v>
      </c>
      <c r="H898" s="346" t="s">
        <v>1646</v>
      </c>
      <c r="I898" s="346" t="s">
        <v>1646</v>
      </c>
      <c r="J898" s="346" t="s">
        <v>1646</v>
      </c>
      <c r="L898" s="819" t="str">
        <f t="shared" si="537"/>
        <v/>
      </c>
      <c r="M898" s="819" t="str">
        <f t="shared" si="538"/>
        <v/>
      </c>
      <c r="N898" s="819" t="str">
        <f t="shared" si="539"/>
        <v/>
      </c>
    </row>
    <row r="899" spans="1:14" ht="28" hidden="1">
      <c r="A899" s="120" t="s">
        <v>1346</v>
      </c>
      <c r="B899" s="121" t="s">
        <v>1545</v>
      </c>
      <c r="C899" s="60">
        <v>1</v>
      </c>
      <c r="D899" s="60">
        <v>1</v>
      </c>
      <c r="E899" s="250" t="s">
        <v>563</v>
      </c>
      <c r="F899" s="62">
        <v>0</v>
      </c>
      <c r="G899" s="412">
        <f t="shared" si="533"/>
        <v>0</v>
      </c>
      <c r="H899" s="346" t="s">
        <v>1646</v>
      </c>
      <c r="I899" s="346" t="s">
        <v>1646</v>
      </c>
      <c r="J899" s="346" t="s">
        <v>1646</v>
      </c>
      <c r="L899" s="819" t="str">
        <f t="shared" si="537"/>
        <v/>
      </c>
      <c r="M899" s="819" t="str">
        <f t="shared" si="538"/>
        <v/>
      </c>
      <c r="N899" s="819" t="str">
        <f t="shared" si="539"/>
        <v/>
      </c>
    </row>
    <row r="900" spans="1:14" ht="28" hidden="1">
      <c r="A900" s="120" t="s">
        <v>1347</v>
      </c>
      <c r="B900" s="121" t="s">
        <v>1546</v>
      </c>
      <c r="C900" s="60">
        <v>1</v>
      </c>
      <c r="D900" s="60">
        <v>1</v>
      </c>
      <c r="E900" s="250" t="s">
        <v>563</v>
      </c>
      <c r="F900" s="62">
        <v>0</v>
      </c>
      <c r="G900" s="412">
        <f t="shared" si="533"/>
        <v>0</v>
      </c>
      <c r="H900" s="346" t="s">
        <v>1646</v>
      </c>
      <c r="I900" s="346" t="s">
        <v>1646</v>
      </c>
      <c r="J900" s="346" t="s">
        <v>1646</v>
      </c>
      <c r="L900" s="819" t="str">
        <f t="shared" si="537"/>
        <v/>
      </c>
      <c r="M900" s="819" t="str">
        <f t="shared" si="538"/>
        <v/>
      </c>
      <c r="N900" s="819" t="str">
        <f t="shared" si="539"/>
        <v/>
      </c>
    </row>
    <row r="901" spans="1:14" ht="28" hidden="1">
      <c r="A901" s="120" t="s">
        <v>1348</v>
      </c>
      <c r="B901" s="121" t="s">
        <v>1547</v>
      </c>
      <c r="C901" s="60">
        <v>1</v>
      </c>
      <c r="D901" s="60">
        <v>1</v>
      </c>
      <c r="E901" s="250" t="s">
        <v>563</v>
      </c>
      <c r="F901" s="62">
        <v>0</v>
      </c>
      <c r="G901" s="412">
        <f t="shared" si="533"/>
        <v>0</v>
      </c>
      <c r="H901" s="346" t="s">
        <v>1646</v>
      </c>
      <c r="I901" s="346" t="s">
        <v>1646</v>
      </c>
      <c r="J901" s="346" t="s">
        <v>1646</v>
      </c>
      <c r="L901" s="819" t="str">
        <f t="shared" si="537"/>
        <v/>
      </c>
      <c r="M901" s="819" t="str">
        <f t="shared" si="538"/>
        <v/>
      </c>
      <c r="N901" s="819" t="str">
        <f t="shared" si="539"/>
        <v/>
      </c>
    </row>
    <row r="902" spans="1:14" ht="28" hidden="1">
      <c r="A902" s="120" t="s">
        <v>1349</v>
      </c>
      <c r="B902" s="121" t="s">
        <v>1548</v>
      </c>
      <c r="C902" s="60">
        <v>1</v>
      </c>
      <c r="D902" s="60">
        <v>1</v>
      </c>
      <c r="E902" s="250" t="s">
        <v>563</v>
      </c>
      <c r="F902" s="62">
        <v>0</v>
      </c>
      <c r="G902" s="412">
        <f t="shared" si="533"/>
        <v>0</v>
      </c>
      <c r="H902" s="346" t="s">
        <v>1646</v>
      </c>
      <c r="I902" s="346" t="s">
        <v>1646</v>
      </c>
      <c r="J902" s="346" t="s">
        <v>1646</v>
      </c>
      <c r="L902" s="819" t="str">
        <f t="shared" si="537"/>
        <v/>
      </c>
      <c r="M902" s="819" t="str">
        <f t="shared" si="538"/>
        <v/>
      </c>
      <c r="N902" s="819" t="str">
        <f t="shared" si="539"/>
        <v/>
      </c>
    </row>
    <row r="903" spans="1:14" ht="28" hidden="1">
      <c r="A903" s="120" t="s">
        <v>1350</v>
      </c>
      <c r="B903" s="121" t="s">
        <v>1549</v>
      </c>
      <c r="C903" s="60">
        <v>1</v>
      </c>
      <c r="D903" s="60">
        <v>1</v>
      </c>
      <c r="E903" s="250" t="s">
        <v>563</v>
      </c>
      <c r="F903" s="62">
        <v>0</v>
      </c>
      <c r="G903" s="412">
        <f t="shared" si="533"/>
        <v>0</v>
      </c>
      <c r="H903" s="346" t="s">
        <v>1646</v>
      </c>
      <c r="I903" s="346" t="s">
        <v>1646</v>
      </c>
      <c r="J903" s="346" t="s">
        <v>1646</v>
      </c>
      <c r="L903" s="819" t="str">
        <f t="shared" si="537"/>
        <v/>
      </c>
      <c r="M903" s="819" t="str">
        <f t="shared" si="538"/>
        <v/>
      </c>
      <c r="N903" s="819" t="str">
        <f t="shared" si="539"/>
        <v/>
      </c>
    </row>
    <row r="904" spans="1:14" ht="28" hidden="1">
      <c r="A904" s="120" t="s">
        <v>1351</v>
      </c>
      <c r="B904" s="121" t="s">
        <v>1550</v>
      </c>
      <c r="C904" s="60">
        <v>1</v>
      </c>
      <c r="D904" s="60">
        <v>1</v>
      </c>
      <c r="E904" s="250" t="s">
        <v>563</v>
      </c>
      <c r="F904" s="62">
        <v>0</v>
      </c>
      <c r="G904" s="412">
        <f t="shared" si="533"/>
        <v>0</v>
      </c>
      <c r="H904" s="346" t="s">
        <v>1646</v>
      </c>
      <c r="I904" s="346" t="s">
        <v>1646</v>
      </c>
      <c r="J904" s="346" t="s">
        <v>1646</v>
      </c>
      <c r="L904" s="819" t="str">
        <f t="shared" si="537"/>
        <v/>
      </c>
      <c r="M904" s="819" t="str">
        <f t="shared" si="538"/>
        <v/>
      </c>
      <c r="N904" s="819" t="str">
        <f t="shared" si="539"/>
        <v/>
      </c>
    </row>
    <row r="905" spans="1:14" ht="28" hidden="1">
      <c r="A905" s="120" t="s">
        <v>1352</v>
      </c>
      <c r="B905" s="121" t="s">
        <v>2799</v>
      </c>
      <c r="C905" s="60">
        <v>1</v>
      </c>
      <c r="D905" s="60">
        <v>1</v>
      </c>
      <c r="E905" s="250" t="s">
        <v>563</v>
      </c>
      <c r="F905" s="62">
        <v>0</v>
      </c>
      <c r="G905" s="412">
        <f t="shared" si="533"/>
        <v>0</v>
      </c>
      <c r="H905" s="346" t="s">
        <v>1646</v>
      </c>
      <c r="I905" s="346" t="s">
        <v>1646</v>
      </c>
      <c r="J905" s="346" t="s">
        <v>1646</v>
      </c>
      <c r="L905" s="819" t="str">
        <f t="shared" ref="L905:L912" si="540">IF(OR(H905="Oui",H905="Yes"),G905,"")</f>
        <v/>
      </c>
      <c r="M905" s="819" t="str">
        <f t="shared" ref="M905:M912" si="541">IF(OR(I905="Oui",I905="Yes"),G905,"")</f>
        <v/>
      </c>
      <c r="N905" s="819" t="str">
        <f t="shared" ref="N905:N912" si="542">IF(OR(J905="Oui",J905="Yes"),G905,"")</f>
        <v/>
      </c>
    </row>
    <row r="906" spans="1:14" ht="28" hidden="1">
      <c r="A906" s="120" t="s">
        <v>1357</v>
      </c>
      <c r="B906" s="121" t="s">
        <v>2800</v>
      </c>
      <c r="C906" s="60">
        <v>1</v>
      </c>
      <c r="D906" s="60">
        <v>1</v>
      </c>
      <c r="E906" s="250" t="s">
        <v>563</v>
      </c>
      <c r="F906" s="62">
        <v>0</v>
      </c>
      <c r="G906" s="412">
        <f t="shared" si="533"/>
        <v>0</v>
      </c>
      <c r="H906" s="346" t="s">
        <v>1646</v>
      </c>
      <c r="I906" s="346" t="s">
        <v>1646</v>
      </c>
      <c r="J906" s="346" t="s">
        <v>1646</v>
      </c>
      <c r="L906" s="819" t="str">
        <f t="shared" si="540"/>
        <v/>
      </c>
      <c r="M906" s="819" t="str">
        <f t="shared" si="541"/>
        <v/>
      </c>
      <c r="N906" s="819" t="str">
        <f t="shared" si="542"/>
        <v/>
      </c>
    </row>
    <row r="907" spans="1:14" ht="28" hidden="1">
      <c r="A907" s="120" t="s">
        <v>1356</v>
      </c>
      <c r="B907" s="121" t="s">
        <v>2801</v>
      </c>
      <c r="C907" s="60">
        <v>1</v>
      </c>
      <c r="D907" s="60">
        <v>1</v>
      </c>
      <c r="E907" s="250" t="s">
        <v>563</v>
      </c>
      <c r="F907" s="62">
        <v>0</v>
      </c>
      <c r="G907" s="412">
        <f t="shared" si="533"/>
        <v>0</v>
      </c>
      <c r="H907" s="346" t="s">
        <v>1646</v>
      </c>
      <c r="I907" s="346" t="s">
        <v>1646</v>
      </c>
      <c r="J907" s="346" t="s">
        <v>1646</v>
      </c>
      <c r="L907" s="819" t="str">
        <f t="shared" si="540"/>
        <v/>
      </c>
      <c r="M907" s="819" t="str">
        <f t="shared" si="541"/>
        <v/>
      </c>
      <c r="N907" s="819" t="str">
        <f t="shared" si="542"/>
        <v/>
      </c>
    </row>
    <row r="908" spans="1:14" ht="28" hidden="1">
      <c r="A908" s="120" t="s">
        <v>1368</v>
      </c>
      <c r="B908" s="121" t="s">
        <v>2802</v>
      </c>
      <c r="C908" s="60">
        <v>1</v>
      </c>
      <c r="D908" s="60">
        <v>1</v>
      </c>
      <c r="E908" s="250" t="s">
        <v>563</v>
      </c>
      <c r="F908" s="62">
        <v>0</v>
      </c>
      <c r="G908" s="412">
        <f t="shared" si="533"/>
        <v>0</v>
      </c>
      <c r="H908" s="346" t="s">
        <v>1646</v>
      </c>
      <c r="I908" s="346" t="s">
        <v>1646</v>
      </c>
      <c r="J908" s="346" t="s">
        <v>1646</v>
      </c>
      <c r="L908" s="819" t="str">
        <f t="shared" si="540"/>
        <v/>
      </c>
      <c r="M908" s="819" t="str">
        <f t="shared" si="541"/>
        <v/>
      </c>
      <c r="N908" s="819" t="str">
        <f t="shared" si="542"/>
        <v/>
      </c>
    </row>
    <row r="909" spans="1:14" ht="28" hidden="1">
      <c r="A909" s="120" t="s">
        <v>1358</v>
      </c>
      <c r="B909" s="121" t="s">
        <v>1551</v>
      </c>
      <c r="C909" s="60">
        <v>1</v>
      </c>
      <c r="D909" s="60">
        <v>1</v>
      </c>
      <c r="E909" s="250" t="s">
        <v>563</v>
      </c>
      <c r="F909" s="62">
        <v>0</v>
      </c>
      <c r="G909" s="412">
        <f t="shared" si="533"/>
        <v>0</v>
      </c>
      <c r="H909" s="346" t="s">
        <v>1646</v>
      </c>
      <c r="I909" s="346" t="s">
        <v>1646</v>
      </c>
      <c r="J909" s="346" t="s">
        <v>1646</v>
      </c>
      <c r="L909" s="819" t="str">
        <f t="shared" si="540"/>
        <v/>
      </c>
      <c r="M909" s="819" t="str">
        <f t="shared" si="541"/>
        <v/>
      </c>
      <c r="N909" s="819" t="str">
        <f t="shared" si="542"/>
        <v/>
      </c>
    </row>
    <row r="910" spans="1:14" ht="28" hidden="1">
      <c r="A910" s="120" t="s">
        <v>1369</v>
      </c>
      <c r="B910" s="121" t="s">
        <v>1552</v>
      </c>
      <c r="C910" s="60">
        <v>1</v>
      </c>
      <c r="D910" s="60">
        <v>1</v>
      </c>
      <c r="E910" s="250" t="s">
        <v>563</v>
      </c>
      <c r="F910" s="62">
        <v>0</v>
      </c>
      <c r="G910" s="412">
        <f t="shared" si="533"/>
        <v>0</v>
      </c>
      <c r="H910" s="346" t="s">
        <v>1646</v>
      </c>
      <c r="I910" s="346" t="s">
        <v>1646</v>
      </c>
      <c r="J910" s="346" t="s">
        <v>1646</v>
      </c>
      <c r="L910" s="819" t="str">
        <f t="shared" si="540"/>
        <v/>
      </c>
      <c r="M910" s="819" t="str">
        <f t="shared" si="541"/>
        <v/>
      </c>
      <c r="N910" s="819" t="str">
        <f t="shared" si="542"/>
        <v/>
      </c>
    </row>
    <row r="911" spans="1:14" ht="28" hidden="1">
      <c r="A911" s="120">
        <v>58.8</v>
      </c>
      <c r="B911" s="121" t="s">
        <v>1553</v>
      </c>
      <c r="C911" s="60">
        <v>1</v>
      </c>
      <c r="D911" s="60">
        <v>1</v>
      </c>
      <c r="E911" s="250" t="s">
        <v>563</v>
      </c>
      <c r="F911" s="62">
        <v>0</v>
      </c>
      <c r="G911" s="412">
        <f t="shared" ref="G911" si="543">C911*D911*F911</f>
        <v>0</v>
      </c>
      <c r="H911" s="346" t="s">
        <v>1646</v>
      </c>
      <c r="I911" s="346" t="s">
        <v>1646</v>
      </c>
      <c r="J911" s="346" t="s">
        <v>1646</v>
      </c>
      <c r="L911" s="819" t="str">
        <f t="shared" si="540"/>
        <v/>
      </c>
      <c r="M911" s="819" t="str">
        <f t="shared" si="541"/>
        <v/>
      </c>
      <c r="N911" s="819" t="str">
        <f t="shared" si="542"/>
        <v/>
      </c>
    </row>
    <row r="912" spans="1:14" ht="28" hidden="1">
      <c r="A912" s="120" t="s">
        <v>1353</v>
      </c>
      <c r="B912" s="121" t="s">
        <v>787</v>
      </c>
      <c r="C912" s="60">
        <v>1</v>
      </c>
      <c r="D912" s="60">
        <v>1</v>
      </c>
      <c r="E912" s="250" t="s">
        <v>563</v>
      </c>
      <c r="F912" s="62">
        <v>0</v>
      </c>
      <c r="G912" s="412">
        <f t="shared" ref="G912" si="544">C912*D912*F912</f>
        <v>0</v>
      </c>
      <c r="H912" s="346" t="s">
        <v>1646</v>
      </c>
      <c r="I912" s="346" t="s">
        <v>1646</v>
      </c>
      <c r="J912" s="346" t="s">
        <v>1646</v>
      </c>
      <c r="L912" s="819" t="str">
        <f t="shared" si="540"/>
        <v/>
      </c>
      <c r="M912" s="819" t="str">
        <f t="shared" si="541"/>
        <v/>
      </c>
      <c r="N912" s="819" t="str">
        <f t="shared" si="542"/>
        <v/>
      </c>
    </row>
    <row r="913" spans="1:14" ht="19" hidden="1" customHeight="1">
      <c r="A913" s="242">
        <v>59</v>
      </c>
      <c r="B913" s="191" t="s">
        <v>1523</v>
      </c>
      <c r="C913" s="204"/>
      <c r="D913" s="158"/>
      <c r="E913" s="84"/>
      <c r="F913" s="84"/>
      <c r="G913" s="410">
        <f>SUM(G893:G912)</f>
        <v>0</v>
      </c>
      <c r="L913" s="831">
        <f>SUM(L893:L912)</f>
        <v>0</v>
      </c>
      <c r="M913" s="831">
        <f>SUM(M893:M912)</f>
        <v>0</v>
      </c>
      <c r="N913" s="831">
        <f>SUM(N893:N912)</f>
        <v>0</v>
      </c>
    </row>
    <row r="914" spans="1:14">
      <c r="A914" s="253"/>
      <c r="B914" s="211"/>
      <c r="C914" s="211"/>
      <c r="D914" s="212"/>
      <c r="E914" s="213"/>
      <c r="F914" s="213"/>
      <c r="G914" s="254"/>
    </row>
    <row r="915" spans="1:14">
      <c r="A915" s="243">
        <v>60</v>
      </c>
      <c r="B915" s="190" t="s">
        <v>983</v>
      </c>
      <c r="C915" s="190"/>
      <c r="D915" s="267"/>
      <c r="E915" s="246"/>
      <c r="F915" s="246"/>
      <c r="G915" s="254"/>
    </row>
    <row r="916" spans="1:14" ht="42">
      <c r="A916" s="298" t="s">
        <v>592</v>
      </c>
      <c r="B916" s="299" t="s">
        <v>562</v>
      </c>
      <c r="C916" s="300" t="s">
        <v>668</v>
      </c>
      <c r="D916" s="301" t="s">
        <v>669</v>
      </c>
      <c r="E916" s="301" t="s">
        <v>670</v>
      </c>
      <c r="F916" s="302" t="s">
        <v>671</v>
      </c>
      <c r="G916" s="424" t="s">
        <v>560</v>
      </c>
      <c r="H916" s="417" t="s">
        <v>2837</v>
      </c>
      <c r="I916" s="418" t="s">
        <v>2793</v>
      </c>
      <c r="J916" s="418" t="s">
        <v>1647</v>
      </c>
      <c r="L916" s="822" t="s">
        <v>2837</v>
      </c>
      <c r="M916" s="823" t="s">
        <v>2793</v>
      </c>
      <c r="N916" s="823" t="s">
        <v>1647</v>
      </c>
    </row>
    <row r="917" spans="1:14" ht="28">
      <c r="A917" s="124" t="s">
        <v>410</v>
      </c>
      <c r="B917" s="77" t="s">
        <v>1626</v>
      </c>
      <c r="C917" s="60">
        <v>1</v>
      </c>
      <c r="D917" s="60">
        <v>1</v>
      </c>
      <c r="E917" s="250" t="s">
        <v>563</v>
      </c>
      <c r="F917" s="62">
        <v>0</v>
      </c>
      <c r="G917" s="412">
        <f t="shared" ref="G917:G933" si="545">C917*D917*F917</f>
        <v>0</v>
      </c>
      <c r="H917" s="346" t="s">
        <v>1646</v>
      </c>
      <c r="I917" s="346" t="s">
        <v>1646</v>
      </c>
      <c r="J917" s="346" t="s">
        <v>1646</v>
      </c>
      <c r="L917" s="819" t="str">
        <f t="shared" ref="L917" si="546">IF(OR(H917="Oui",H917="Yes"),G917,"")</f>
        <v/>
      </c>
      <c r="M917" s="819" t="str">
        <f t="shared" ref="M917" si="547">IF(OR(I917="Oui",I917="Yes"),G917,"")</f>
        <v/>
      </c>
      <c r="N917" s="819" t="str">
        <f t="shared" ref="N917" si="548">IF(OR(J917="Oui",J917="Yes"),G917,"")</f>
        <v/>
      </c>
    </row>
    <row r="918" spans="1:14" ht="28">
      <c r="A918" s="100" t="s">
        <v>1555</v>
      </c>
      <c r="B918" s="88" t="s">
        <v>1556</v>
      </c>
      <c r="C918" s="60">
        <v>1</v>
      </c>
      <c r="D918" s="60">
        <v>1</v>
      </c>
      <c r="E918" s="250" t="s">
        <v>563</v>
      </c>
      <c r="F918" s="62">
        <v>0</v>
      </c>
      <c r="G918" s="412">
        <f t="shared" si="545"/>
        <v>0</v>
      </c>
      <c r="H918" s="346" t="s">
        <v>1646</v>
      </c>
      <c r="I918" s="346" t="s">
        <v>1646</v>
      </c>
      <c r="J918" s="346" t="s">
        <v>1646</v>
      </c>
      <c r="L918" s="819" t="str">
        <f t="shared" ref="L918:L932" si="549">IF(OR(H918="Oui",H918="Yes"),G918,"")</f>
        <v/>
      </c>
      <c r="M918" s="819" t="str">
        <f t="shared" ref="M918:M932" si="550">IF(OR(I918="Oui",I918="Yes"),G918,"")</f>
        <v/>
      </c>
      <c r="N918" s="819" t="str">
        <f t="shared" ref="N918:N932" si="551">IF(OR(J918="Oui",J918="Yes"),G918,"")</f>
        <v/>
      </c>
    </row>
    <row r="919" spans="1:14" ht="28">
      <c r="A919" s="98" t="s">
        <v>409</v>
      </c>
      <c r="B919" s="40" t="s">
        <v>985</v>
      </c>
      <c r="C919" s="60">
        <v>1</v>
      </c>
      <c r="D919" s="60">
        <v>1</v>
      </c>
      <c r="E919" s="250" t="s">
        <v>563</v>
      </c>
      <c r="F919" s="62">
        <v>0</v>
      </c>
      <c r="G919" s="412">
        <f t="shared" si="545"/>
        <v>0</v>
      </c>
      <c r="H919" s="346" t="s">
        <v>1646</v>
      </c>
      <c r="I919" s="346" t="s">
        <v>1646</v>
      </c>
      <c r="J919" s="346" t="s">
        <v>1646</v>
      </c>
      <c r="L919" s="819" t="str">
        <f t="shared" si="549"/>
        <v/>
      </c>
      <c r="M919" s="819" t="str">
        <f t="shared" si="550"/>
        <v/>
      </c>
      <c r="N919" s="819" t="str">
        <f t="shared" si="551"/>
        <v/>
      </c>
    </row>
    <row r="920" spans="1:14" ht="28">
      <c r="A920" s="98" t="s">
        <v>411</v>
      </c>
      <c r="B920" s="40" t="s">
        <v>986</v>
      </c>
      <c r="C920" s="60">
        <v>1</v>
      </c>
      <c r="D920" s="60">
        <v>1</v>
      </c>
      <c r="E920" s="250" t="s">
        <v>563</v>
      </c>
      <c r="F920" s="62">
        <v>0</v>
      </c>
      <c r="G920" s="412">
        <f t="shared" si="545"/>
        <v>0</v>
      </c>
      <c r="H920" s="346" t="s">
        <v>1646</v>
      </c>
      <c r="I920" s="346" t="s">
        <v>1646</v>
      </c>
      <c r="J920" s="346" t="s">
        <v>1646</v>
      </c>
      <c r="L920" s="819" t="str">
        <f t="shared" si="549"/>
        <v/>
      </c>
      <c r="M920" s="819" t="str">
        <f t="shared" si="550"/>
        <v/>
      </c>
      <c r="N920" s="819" t="str">
        <f t="shared" si="551"/>
        <v/>
      </c>
    </row>
    <row r="921" spans="1:14" ht="28">
      <c r="A921" s="98" t="s">
        <v>412</v>
      </c>
      <c r="B921" s="40" t="s">
        <v>987</v>
      </c>
      <c r="C921" s="60">
        <v>1</v>
      </c>
      <c r="D921" s="60">
        <v>1</v>
      </c>
      <c r="E921" s="250" t="s">
        <v>563</v>
      </c>
      <c r="F921" s="62">
        <v>0</v>
      </c>
      <c r="G921" s="412">
        <f t="shared" si="545"/>
        <v>0</v>
      </c>
      <c r="H921" s="346" t="s">
        <v>1646</v>
      </c>
      <c r="I921" s="346" t="s">
        <v>1646</v>
      </c>
      <c r="J921" s="346" t="s">
        <v>1646</v>
      </c>
      <c r="L921" s="819" t="str">
        <f t="shared" si="549"/>
        <v/>
      </c>
      <c r="M921" s="819" t="str">
        <f t="shared" si="550"/>
        <v/>
      </c>
      <c r="N921" s="819" t="str">
        <f t="shared" si="551"/>
        <v/>
      </c>
    </row>
    <row r="922" spans="1:14" ht="28">
      <c r="A922" s="98" t="s">
        <v>413</v>
      </c>
      <c r="B922" s="40" t="s">
        <v>1597</v>
      </c>
      <c r="C922" s="60">
        <v>1</v>
      </c>
      <c r="D922" s="60">
        <v>1</v>
      </c>
      <c r="E922" s="250" t="s">
        <v>563</v>
      </c>
      <c r="F922" s="62">
        <v>0</v>
      </c>
      <c r="G922" s="412">
        <f t="shared" ref="G922:G923" si="552">C922*D922*F922</f>
        <v>0</v>
      </c>
      <c r="H922" s="346" t="s">
        <v>1646</v>
      </c>
      <c r="I922" s="346" t="s">
        <v>1646</v>
      </c>
      <c r="J922" s="346" t="s">
        <v>1646</v>
      </c>
      <c r="L922" s="819" t="str">
        <f t="shared" si="549"/>
        <v/>
      </c>
      <c r="M922" s="819" t="str">
        <f t="shared" si="550"/>
        <v/>
      </c>
      <c r="N922" s="819" t="str">
        <f t="shared" si="551"/>
        <v/>
      </c>
    </row>
    <row r="923" spans="1:14" ht="28">
      <c r="A923" s="98" t="s">
        <v>1557</v>
      </c>
      <c r="B923" s="40" t="s">
        <v>1602</v>
      </c>
      <c r="C923" s="60">
        <v>1</v>
      </c>
      <c r="D923" s="60">
        <v>1</v>
      </c>
      <c r="E923" s="250" t="s">
        <v>563</v>
      </c>
      <c r="F923" s="62">
        <v>0</v>
      </c>
      <c r="G923" s="412">
        <f t="shared" si="552"/>
        <v>0</v>
      </c>
      <c r="H923" s="346" t="s">
        <v>1646</v>
      </c>
      <c r="I923" s="346" t="s">
        <v>1646</v>
      </c>
      <c r="J923" s="346" t="s">
        <v>1646</v>
      </c>
      <c r="L923" s="819" t="str">
        <f t="shared" si="549"/>
        <v/>
      </c>
      <c r="M923" s="819" t="str">
        <f t="shared" si="550"/>
        <v/>
      </c>
      <c r="N923" s="819" t="str">
        <f t="shared" si="551"/>
        <v/>
      </c>
    </row>
    <row r="924" spans="1:14" ht="28">
      <c r="A924" s="98" t="s">
        <v>1558</v>
      </c>
      <c r="B924" s="40" t="s">
        <v>988</v>
      </c>
      <c r="C924" s="60">
        <v>1</v>
      </c>
      <c r="D924" s="60">
        <v>1</v>
      </c>
      <c r="E924" s="250" t="s">
        <v>563</v>
      </c>
      <c r="F924" s="62">
        <v>0</v>
      </c>
      <c r="G924" s="412">
        <f t="shared" si="545"/>
        <v>0</v>
      </c>
      <c r="H924" s="346" t="s">
        <v>1646</v>
      </c>
      <c r="I924" s="346" t="s">
        <v>1646</v>
      </c>
      <c r="J924" s="346" t="s">
        <v>1646</v>
      </c>
      <c r="L924" s="819" t="str">
        <f t="shared" si="549"/>
        <v/>
      </c>
      <c r="M924" s="819" t="str">
        <f t="shared" si="550"/>
        <v/>
      </c>
      <c r="N924" s="819" t="str">
        <f t="shared" si="551"/>
        <v/>
      </c>
    </row>
    <row r="925" spans="1:14" ht="28">
      <c r="A925" s="99" t="s">
        <v>414</v>
      </c>
      <c r="B925" s="64" t="s">
        <v>989</v>
      </c>
      <c r="C925" s="60">
        <v>1</v>
      </c>
      <c r="D925" s="60">
        <v>1</v>
      </c>
      <c r="E925" s="250" t="s">
        <v>563</v>
      </c>
      <c r="F925" s="62">
        <v>0</v>
      </c>
      <c r="G925" s="412">
        <f t="shared" si="545"/>
        <v>0</v>
      </c>
      <c r="H925" s="346" t="s">
        <v>1646</v>
      </c>
      <c r="I925" s="346" t="s">
        <v>1646</v>
      </c>
      <c r="J925" s="346" t="s">
        <v>1646</v>
      </c>
      <c r="L925" s="819" t="str">
        <f t="shared" si="549"/>
        <v/>
      </c>
      <c r="M925" s="819" t="str">
        <f t="shared" si="550"/>
        <v/>
      </c>
      <c r="N925" s="819" t="str">
        <f t="shared" si="551"/>
        <v/>
      </c>
    </row>
    <row r="926" spans="1:14" ht="28">
      <c r="A926" s="98" t="s">
        <v>415</v>
      </c>
      <c r="B926" s="40" t="s">
        <v>990</v>
      </c>
      <c r="C926" s="60">
        <v>1</v>
      </c>
      <c r="D926" s="60">
        <v>1</v>
      </c>
      <c r="E926" s="250" t="s">
        <v>563</v>
      </c>
      <c r="F926" s="62">
        <v>0</v>
      </c>
      <c r="G926" s="412">
        <f t="shared" si="545"/>
        <v>0</v>
      </c>
      <c r="H926" s="346" t="s">
        <v>1646</v>
      </c>
      <c r="I926" s="346" t="s">
        <v>1646</v>
      </c>
      <c r="J926" s="346" t="s">
        <v>1646</v>
      </c>
      <c r="L926" s="819" t="str">
        <f t="shared" si="549"/>
        <v/>
      </c>
      <c r="M926" s="819" t="str">
        <f t="shared" si="550"/>
        <v/>
      </c>
      <c r="N926" s="819" t="str">
        <f t="shared" si="551"/>
        <v/>
      </c>
    </row>
    <row r="927" spans="1:14" ht="28">
      <c r="A927" s="98" t="s">
        <v>416</v>
      </c>
      <c r="B927" s="40" t="s">
        <v>991</v>
      </c>
      <c r="C927" s="60">
        <v>1</v>
      </c>
      <c r="D927" s="60">
        <v>1</v>
      </c>
      <c r="E927" s="250" t="s">
        <v>563</v>
      </c>
      <c r="F927" s="62">
        <v>0</v>
      </c>
      <c r="G927" s="412">
        <f t="shared" si="545"/>
        <v>0</v>
      </c>
      <c r="H927" s="346" t="s">
        <v>1646</v>
      </c>
      <c r="I927" s="346" t="s">
        <v>1646</v>
      </c>
      <c r="J927" s="346" t="s">
        <v>1646</v>
      </c>
      <c r="L927" s="819" t="str">
        <f t="shared" si="549"/>
        <v/>
      </c>
      <c r="M927" s="819" t="str">
        <f t="shared" si="550"/>
        <v/>
      </c>
      <c r="N927" s="819" t="str">
        <f t="shared" si="551"/>
        <v/>
      </c>
    </row>
    <row r="928" spans="1:14" ht="28">
      <c r="A928" s="98" t="s">
        <v>417</v>
      </c>
      <c r="B928" s="40" t="s">
        <v>1627</v>
      </c>
      <c r="C928" s="60">
        <v>1</v>
      </c>
      <c r="D928" s="60">
        <v>1</v>
      </c>
      <c r="E928" s="250" t="s">
        <v>563</v>
      </c>
      <c r="F928" s="62">
        <v>0</v>
      </c>
      <c r="G928" s="412">
        <f t="shared" si="545"/>
        <v>0</v>
      </c>
      <c r="H928" s="346" t="s">
        <v>1646</v>
      </c>
      <c r="I928" s="346" t="s">
        <v>1646</v>
      </c>
      <c r="J928" s="346" t="s">
        <v>1646</v>
      </c>
      <c r="L928" s="819" t="str">
        <f t="shared" si="549"/>
        <v/>
      </c>
      <c r="M928" s="819" t="str">
        <f t="shared" si="550"/>
        <v/>
      </c>
      <c r="N928" s="819" t="str">
        <f t="shared" si="551"/>
        <v/>
      </c>
    </row>
    <row r="929" spans="1:14" ht="28">
      <c r="A929" s="98" t="s">
        <v>537</v>
      </c>
      <c r="B929" s="40" t="s">
        <v>1110</v>
      </c>
      <c r="C929" s="60">
        <v>1</v>
      </c>
      <c r="D929" s="60">
        <v>1</v>
      </c>
      <c r="E929" s="250" t="s">
        <v>563</v>
      </c>
      <c r="F929" s="62">
        <v>0</v>
      </c>
      <c r="G929" s="412">
        <f t="shared" si="545"/>
        <v>0</v>
      </c>
      <c r="H929" s="346" t="s">
        <v>1646</v>
      </c>
      <c r="I929" s="346" t="s">
        <v>1646</v>
      </c>
      <c r="J929" s="346" t="s">
        <v>1646</v>
      </c>
      <c r="L929" s="819" t="str">
        <f t="shared" si="549"/>
        <v/>
      </c>
      <c r="M929" s="819" t="str">
        <f t="shared" si="550"/>
        <v/>
      </c>
      <c r="N929" s="819" t="str">
        <f t="shared" si="551"/>
        <v/>
      </c>
    </row>
    <row r="930" spans="1:14" ht="28">
      <c r="A930" s="98" t="s">
        <v>418</v>
      </c>
      <c r="B930" s="40" t="s">
        <v>1111</v>
      </c>
      <c r="C930" s="60">
        <v>1</v>
      </c>
      <c r="D930" s="60">
        <v>1</v>
      </c>
      <c r="E930" s="250" t="s">
        <v>563</v>
      </c>
      <c r="F930" s="62">
        <v>0</v>
      </c>
      <c r="G930" s="412">
        <f t="shared" si="545"/>
        <v>0</v>
      </c>
      <c r="H930" s="346" t="s">
        <v>1646</v>
      </c>
      <c r="I930" s="346" t="s">
        <v>1646</v>
      </c>
      <c r="J930" s="346" t="s">
        <v>1646</v>
      </c>
      <c r="L930" s="819" t="str">
        <f t="shared" si="549"/>
        <v/>
      </c>
      <c r="M930" s="819" t="str">
        <f t="shared" si="550"/>
        <v/>
      </c>
      <c r="N930" s="819" t="str">
        <f t="shared" si="551"/>
        <v/>
      </c>
    </row>
    <row r="931" spans="1:14" ht="28">
      <c r="A931" s="98" t="s">
        <v>419</v>
      </c>
      <c r="B931" s="59" t="s">
        <v>677</v>
      </c>
      <c r="C931" s="60">
        <v>1</v>
      </c>
      <c r="D931" s="60">
        <v>1</v>
      </c>
      <c r="E931" s="250" t="s">
        <v>563</v>
      </c>
      <c r="F931" s="62">
        <v>0</v>
      </c>
      <c r="G931" s="412">
        <f t="shared" si="545"/>
        <v>0</v>
      </c>
      <c r="H931" s="346" t="s">
        <v>1646</v>
      </c>
      <c r="I931" s="346" t="s">
        <v>1646</v>
      </c>
      <c r="J931" s="346" t="s">
        <v>1646</v>
      </c>
      <c r="L931" s="819" t="str">
        <f t="shared" si="549"/>
        <v/>
      </c>
      <c r="M931" s="819" t="str">
        <f t="shared" si="550"/>
        <v/>
      </c>
      <c r="N931" s="819" t="str">
        <f t="shared" si="551"/>
        <v/>
      </c>
    </row>
    <row r="932" spans="1:14" ht="28">
      <c r="A932" s="98" t="s">
        <v>420</v>
      </c>
      <c r="B932" s="59" t="s">
        <v>678</v>
      </c>
      <c r="C932" s="60">
        <v>1</v>
      </c>
      <c r="D932" s="60">
        <v>1</v>
      </c>
      <c r="E932" s="250" t="s">
        <v>563</v>
      </c>
      <c r="F932" s="62">
        <v>0</v>
      </c>
      <c r="G932" s="412">
        <f t="shared" si="545"/>
        <v>0</v>
      </c>
      <c r="H932" s="346" t="s">
        <v>1646</v>
      </c>
      <c r="I932" s="346" t="s">
        <v>1646</v>
      </c>
      <c r="J932" s="346" t="s">
        <v>1646</v>
      </c>
      <c r="L932" s="819" t="str">
        <f t="shared" si="549"/>
        <v/>
      </c>
      <c r="M932" s="819" t="str">
        <f t="shared" si="550"/>
        <v/>
      </c>
      <c r="N932" s="819" t="str">
        <f t="shared" si="551"/>
        <v/>
      </c>
    </row>
    <row r="933" spans="1:14" ht="28">
      <c r="A933" s="98" t="s">
        <v>421</v>
      </c>
      <c r="B933" s="40" t="s">
        <v>992</v>
      </c>
      <c r="C933" s="60">
        <v>1</v>
      </c>
      <c r="D933" s="60">
        <v>1</v>
      </c>
      <c r="E933" s="250" t="s">
        <v>563</v>
      </c>
      <c r="F933" s="62">
        <v>0</v>
      </c>
      <c r="G933" s="412">
        <f t="shared" si="545"/>
        <v>0</v>
      </c>
      <c r="H933" s="346" t="s">
        <v>1646</v>
      </c>
      <c r="I933" s="346" t="s">
        <v>1646</v>
      </c>
      <c r="J933" s="346" t="s">
        <v>1646</v>
      </c>
      <c r="L933" s="819" t="str">
        <f t="shared" ref="L933:L936" si="553">IF(OR(H933="Oui",H933="Yes"),G933,"")</f>
        <v/>
      </c>
      <c r="M933" s="819" t="str">
        <f t="shared" ref="M933:M936" si="554">IF(OR(I933="Oui",I933="Yes"),G933,"")</f>
        <v/>
      </c>
      <c r="N933" s="819" t="str">
        <f t="shared" ref="N933:N936" si="555">IF(OR(J933="Oui",J933="Yes"),G933,"")</f>
        <v/>
      </c>
    </row>
    <row r="934" spans="1:14" ht="28">
      <c r="A934" s="98" t="s">
        <v>553</v>
      </c>
      <c r="B934" s="40" t="s">
        <v>1199</v>
      </c>
      <c r="C934" s="92"/>
      <c r="D934" s="66">
        <v>0</v>
      </c>
      <c r="E934" s="251" t="s">
        <v>565</v>
      </c>
      <c r="F934" s="413">
        <f>SUM(G917:G930)</f>
        <v>0</v>
      </c>
      <c r="G934" s="412">
        <f>D934*F934</f>
        <v>0</v>
      </c>
      <c r="H934" s="346" t="s">
        <v>1646</v>
      </c>
      <c r="I934" s="346" t="s">
        <v>1646</v>
      </c>
      <c r="J934" s="346" t="s">
        <v>1646</v>
      </c>
      <c r="L934" s="819" t="str">
        <f t="shared" si="553"/>
        <v/>
      </c>
      <c r="M934" s="819" t="str">
        <f t="shared" si="554"/>
        <v/>
      </c>
      <c r="N934" s="819" t="str">
        <f t="shared" si="555"/>
        <v/>
      </c>
    </row>
    <row r="935" spans="1:14" s="290" customFormat="1" ht="28">
      <c r="A935" s="68" t="s">
        <v>1559</v>
      </c>
      <c r="B935" s="86" t="s">
        <v>1601</v>
      </c>
      <c r="C935" s="60">
        <v>1</v>
      </c>
      <c r="D935" s="60">
        <v>1</v>
      </c>
      <c r="E935" s="250" t="s">
        <v>563</v>
      </c>
      <c r="F935" s="62">
        <v>0</v>
      </c>
      <c r="G935" s="412">
        <f t="shared" ref="G935" si="556">C935*D935*F935</f>
        <v>0</v>
      </c>
      <c r="H935" s="346" t="s">
        <v>1646</v>
      </c>
      <c r="I935" s="346" t="s">
        <v>1646</v>
      </c>
      <c r="J935" s="346" t="s">
        <v>1646</v>
      </c>
      <c r="L935" s="819" t="str">
        <f t="shared" si="553"/>
        <v/>
      </c>
      <c r="M935" s="819" t="str">
        <f t="shared" si="554"/>
        <v/>
      </c>
      <c r="N935" s="819" t="str">
        <f t="shared" si="555"/>
        <v/>
      </c>
    </row>
    <row r="936" spans="1:14" ht="28">
      <c r="A936" s="98" t="s">
        <v>422</v>
      </c>
      <c r="B936" s="40" t="s">
        <v>787</v>
      </c>
      <c r="C936" s="60">
        <v>1</v>
      </c>
      <c r="D936" s="60">
        <v>1</v>
      </c>
      <c r="E936" s="250" t="s">
        <v>563</v>
      </c>
      <c r="F936" s="62">
        <v>0</v>
      </c>
      <c r="G936" s="412">
        <f>C936*D936*F936</f>
        <v>0</v>
      </c>
      <c r="H936" s="346" t="s">
        <v>1646</v>
      </c>
      <c r="I936" s="346" t="s">
        <v>1646</v>
      </c>
      <c r="J936" s="346" t="s">
        <v>1646</v>
      </c>
      <c r="L936" s="819" t="str">
        <f t="shared" si="553"/>
        <v/>
      </c>
      <c r="M936" s="819" t="str">
        <f t="shared" si="554"/>
        <v/>
      </c>
      <c r="N936" s="819" t="str">
        <f t="shared" si="555"/>
        <v/>
      </c>
    </row>
    <row r="937" spans="1:14" s="56" customFormat="1" ht="19" customHeight="1">
      <c r="A937" s="242">
        <v>60</v>
      </c>
      <c r="B937" s="191" t="s">
        <v>984</v>
      </c>
      <c r="C937" s="204"/>
      <c r="D937" s="84"/>
      <c r="E937" s="84"/>
      <c r="F937" s="84"/>
      <c r="G937" s="410">
        <f>SUM(G917:G936)</f>
        <v>0</v>
      </c>
      <c r="H937" s="297"/>
      <c r="I937" s="297"/>
      <c r="J937" s="297"/>
      <c r="L937" s="831">
        <f t="shared" ref="L937" si="557">SUM(L917:L936)</f>
        <v>0</v>
      </c>
      <c r="M937" s="831">
        <f t="shared" ref="M937" si="558">SUM(M917:M936)</f>
        <v>0</v>
      </c>
      <c r="N937" s="831">
        <f t="shared" ref="N937" si="559">SUM(N917:N936)</f>
        <v>0</v>
      </c>
    </row>
    <row r="938" spans="1:14">
      <c r="A938" s="93"/>
      <c r="D938" s="42"/>
      <c r="G938" s="254"/>
    </row>
    <row r="939" spans="1:14">
      <c r="A939" s="240">
        <v>61</v>
      </c>
      <c r="B939" s="188" t="s">
        <v>1554</v>
      </c>
      <c r="C939" s="188"/>
      <c r="D939" s="268"/>
      <c r="E939" s="268"/>
      <c r="F939" s="268"/>
      <c r="G939" s="434"/>
    </row>
    <row r="940" spans="1:14" ht="42">
      <c r="A940" s="298" t="s">
        <v>592</v>
      </c>
      <c r="B940" s="299" t="s">
        <v>562</v>
      </c>
      <c r="C940" s="300" t="s">
        <v>668</v>
      </c>
      <c r="D940" s="301" t="s">
        <v>669</v>
      </c>
      <c r="E940" s="301" t="s">
        <v>670</v>
      </c>
      <c r="F940" s="302" t="s">
        <v>671</v>
      </c>
      <c r="G940" s="424" t="s">
        <v>560</v>
      </c>
      <c r="H940" s="417" t="s">
        <v>2837</v>
      </c>
      <c r="I940" s="418" t="s">
        <v>2793</v>
      </c>
      <c r="J940" s="418" t="s">
        <v>1647</v>
      </c>
      <c r="L940" s="822" t="s">
        <v>2837</v>
      </c>
      <c r="M940" s="823" t="s">
        <v>2793</v>
      </c>
      <c r="N940" s="823" t="s">
        <v>1647</v>
      </c>
    </row>
    <row r="941" spans="1:14" ht="28">
      <c r="A941" s="98" t="s">
        <v>423</v>
      </c>
      <c r="B941" s="40" t="s">
        <v>993</v>
      </c>
      <c r="C941" s="60">
        <v>1</v>
      </c>
      <c r="D941" s="60">
        <v>1</v>
      </c>
      <c r="E941" s="250" t="s">
        <v>563</v>
      </c>
      <c r="F941" s="62">
        <v>0</v>
      </c>
      <c r="G941" s="412">
        <f t="shared" ref="G941:G947" si="560">C941*D941*F941</f>
        <v>0</v>
      </c>
      <c r="H941" s="346" t="s">
        <v>1646</v>
      </c>
      <c r="I941" s="346" t="s">
        <v>1646</v>
      </c>
      <c r="J941" s="346" t="s">
        <v>1646</v>
      </c>
      <c r="L941" s="819" t="str">
        <f t="shared" ref="L941" si="561">IF(OR(H941="Oui",H941="Yes"),G941,"")</f>
        <v/>
      </c>
      <c r="M941" s="819" t="str">
        <f t="shared" ref="M941" si="562">IF(OR(I941="Oui",I941="Yes"),G941,"")</f>
        <v/>
      </c>
      <c r="N941" s="819" t="str">
        <f t="shared" ref="N941" si="563">IF(OR(J941="Oui",J941="Yes"),G941,"")</f>
        <v/>
      </c>
    </row>
    <row r="942" spans="1:14" ht="42">
      <c r="A942" s="125" t="s">
        <v>424</v>
      </c>
      <c r="B942" s="40" t="s">
        <v>994</v>
      </c>
      <c r="C942" s="60">
        <v>1</v>
      </c>
      <c r="D942" s="60">
        <v>1</v>
      </c>
      <c r="E942" s="250" t="s">
        <v>563</v>
      </c>
      <c r="F942" s="62">
        <v>0</v>
      </c>
      <c r="G942" s="412">
        <f t="shared" si="560"/>
        <v>0</v>
      </c>
      <c r="H942" s="346" t="s">
        <v>1646</v>
      </c>
      <c r="I942" s="346" t="s">
        <v>1646</v>
      </c>
      <c r="J942" s="346" t="s">
        <v>1646</v>
      </c>
      <c r="L942" s="819" t="str">
        <f t="shared" ref="L942:L947" si="564">IF(OR(H942="Oui",H942="Yes"),G942,"")</f>
        <v/>
      </c>
      <c r="M942" s="819" t="str">
        <f t="shared" ref="M942:M947" si="565">IF(OR(I942="Oui",I942="Yes"),G942,"")</f>
        <v/>
      </c>
      <c r="N942" s="819" t="str">
        <f t="shared" ref="N942:N947" si="566">IF(OR(J942="Oui",J942="Yes"),G942,"")</f>
        <v/>
      </c>
    </row>
    <row r="943" spans="1:14" ht="28">
      <c r="A943" s="98" t="s">
        <v>425</v>
      </c>
      <c r="B943" s="40" t="s">
        <v>995</v>
      </c>
      <c r="C943" s="60">
        <v>1</v>
      </c>
      <c r="D943" s="60">
        <v>1</v>
      </c>
      <c r="E943" s="250" t="s">
        <v>563</v>
      </c>
      <c r="F943" s="62">
        <v>0</v>
      </c>
      <c r="G943" s="412">
        <f t="shared" si="560"/>
        <v>0</v>
      </c>
      <c r="H943" s="346" t="s">
        <v>1646</v>
      </c>
      <c r="I943" s="346" t="s">
        <v>1646</v>
      </c>
      <c r="J943" s="346" t="s">
        <v>1646</v>
      </c>
      <c r="L943" s="819" t="str">
        <f t="shared" si="564"/>
        <v/>
      </c>
      <c r="M943" s="819" t="str">
        <f t="shared" si="565"/>
        <v/>
      </c>
      <c r="N943" s="819" t="str">
        <f t="shared" si="566"/>
        <v/>
      </c>
    </row>
    <row r="944" spans="1:14" ht="28">
      <c r="A944" s="98" t="s">
        <v>426</v>
      </c>
      <c r="B944" s="40" t="s">
        <v>996</v>
      </c>
      <c r="C944" s="60">
        <v>1</v>
      </c>
      <c r="D944" s="60">
        <v>1</v>
      </c>
      <c r="E944" s="250" t="s">
        <v>563</v>
      </c>
      <c r="F944" s="62">
        <v>0</v>
      </c>
      <c r="G944" s="412">
        <f t="shared" si="560"/>
        <v>0</v>
      </c>
      <c r="H944" s="346" t="s">
        <v>1646</v>
      </c>
      <c r="I944" s="346" t="s">
        <v>1646</v>
      </c>
      <c r="J944" s="346" t="s">
        <v>1646</v>
      </c>
      <c r="L944" s="819" t="str">
        <f t="shared" si="564"/>
        <v/>
      </c>
      <c r="M944" s="819" t="str">
        <f t="shared" si="565"/>
        <v/>
      </c>
      <c r="N944" s="819" t="str">
        <f t="shared" si="566"/>
        <v/>
      </c>
    </row>
    <row r="945" spans="1:14" ht="28">
      <c r="A945" s="98" t="s">
        <v>427</v>
      </c>
      <c r="B945" s="40" t="s">
        <v>1113</v>
      </c>
      <c r="C945" s="60">
        <v>1</v>
      </c>
      <c r="D945" s="60">
        <v>1</v>
      </c>
      <c r="E945" s="250" t="s">
        <v>563</v>
      </c>
      <c r="F945" s="62">
        <v>0</v>
      </c>
      <c r="G945" s="412">
        <f t="shared" si="560"/>
        <v>0</v>
      </c>
      <c r="H945" s="346" t="s">
        <v>1646</v>
      </c>
      <c r="I945" s="346" t="s">
        <v>1646</v>
      </c>
      <c r="J945" s="346" t="s">
        <v>1646</v>
      </c>
      <c r="L945" s="819" t="str">
        <f t="shared" si="564"/>
        <v/>
      </c>
      <c r="M945" s="819" t="str">
        <f t="shared" si="565"/>
        <v/>
      </c>
      <c r="N945" s="819" t="str">
        <f t="shared" si="566"/>
        <v/>
      </c>
    </row>
    <row r="946" spans="1:14" ht="28">
      <c r="A946" s="98" t="s">
        <v>428</v>
      </c>
      <c r="B946" s="40" t="s">
        <v>851</v>
      </c>
      <c r="C946" s="60">
        <v>1</v>
      </c>
      <c r="D946" s="60">
        <v>1</v>
      </c>
      <c r="E946" s="250" t="s">
        <v>563</v>
      </c>
      <c r="F946" s="62">
        <v>0</v>
      </c>
      <c r="G946" s="412">
        <f t="shared" si="560"/>
        <v>0</v>
      </c>
      <c r="H946" s="346" t="s">
        <v>1646</v>
      </c>
      <c r="I946" s="346" t="s">
        <v>1646</v>
      </c>
      <c r="J946" s="346" t="s">
        <v>1646</v>
      </c>
      <c r="L946" s="819" t="str">
        <f t="shared" si="564"/>
        <v/>
      </c>
      <c r="M946" s="819" t="str">
        <f t="shared" si="565"/>
        <v/>
      </c>
      <c r="N946" s="819" t="str">
        <f t="shared" si="566"/>
        <v/>
      </c>
    </row>
    <row r="947" spans="1:14" ht="28">
      <c r="A947" s="98" t="s">
        <v>429</v>
      </c>
      <c r="B947" s="40" t="s">
        <v>787</v>
      </c>
      <c r="C947" s="60">
        <v>1</v>
      </c>
      <c r="D947" s="60">
        <v>1</v>
      </c>
      <c r="E947" s="250" t="s">
        <v>563</v>
      </c>
      <c r="F947" s="62">
        <v>0</v>
      </c>
      <c r="G947" s="412">
        <f t="shared" si="560"/>
        <v>0</v>
      </c>
      <c r="H947" s="346" t="s">
        <v>1646</v>
      </c>
      <c r="I947" s="346" t="s">
        <v>1646</v>
      </c>
      <c r="J947" s="346" t="s">
        <v>1646</v>
      </c>
      <c r="L947" s="819" t="str">
        <f t="shared" si="564"/>
        <v/>
      </c>
      <c r="M947" s="819" t="str">
        <f t="shared" si="565"/>
        <v/>
      </c>
      <c r="N947" s="819" t="str">
        <f t="shared" si="566"/>
        <v/>
      </c>
    </row>
    <row r="948" spans="1:14" s="56" customFormat="1" ht="19" customHeight="1">
      <c r="A948" s="242">
        <v>61</v>
      </c>
      <c r="B948" s="191" t="s">
        <v>1628</v>
      </c>
      <c r="C948" s="204"/>
      <c r="D948" s="158"/>
      <c r="E948" s="84"/>
      <c r="F948" s="84"/>
      <c r="G948" s="410">
        <f>SUM(G941:G947)</f>
        <v>0</v>
      </c>
      <c r="H948" s="297"/>
      <c r="I948" s="297"/>
      <c r="J948" s="297"/>
      <c r="L948" s="831">
        <f>SUM(L941:L947)</f>
        <v>0</v>
      </c>
      <c r="M948" s="831">
        <f>SUM(M941:M947)</f>
        <v>0</v>
      </c>
      <c r="N948" s="831">
        <f>SUM(N941:N947)</f>
        <v>0</v>
      </c>
    </row>
    <row r="949" spans="1:14">
      <c r="A949" s="93"/>
      <c r="D949" s="93"/>
      <c r="G949" s="254"/>
    </row>
    <row r="950" spans="1:14">
      <c r="A950" s="240">
        <v>62</v>
      </c>
      <c r="B950" s="188" t="s">
        <v>1114</v>
      </c>
      <c r="C950" s="188"/>
      <c r="D950" s="269"/>
      <c r="E950" s="268"/>
      <c r="F950" s="268"/>
      <c r="G950" s="434"/>
    </row>
    <row r="951" spans="1:14" ht="42">
      <c r="A951" s="298" t="s">
        <v>592</v>
      </c>
      <c r="B951" s="299" t="s">
        <v>562</v>
      </c>
      <c r="C951" s="300" t="s">
        <v>668</v>
      </c>
      <c r="D951" s="301" t="s">
        <v>669</v>
      </c>
      <c r="E951" s="301" t="s">
        <v>670</v>
      </c>
      <c r="F951" s="302" t="s">
        <v>671</v>
      </c>
      <c r="G951" s="424" t="s">
        <v>560</v>
      </c>
      <c r="H951" s="417" t="s">
        <v>2837</v>
      </c>
      <c r="I951" s="418" t="s">
        <v>2793</v>
      </c>
      <c r="J951" s="418" t="s">
        <v>1647</v>
      </c>
      <c r="L951" s="822" t="s">
        <v>2837</v>
      </c>
      <c r="M951" s="823" t="s">
        <v>2793</v>
      </c>
      <c r="N951" s="827" t="s">
        <v>1647</v>
      </c>
    </row>
    <row r="952" spans="1:14" ht="14">
      <c r="A952" s="123">
        <v>62.01</v>
      </c>
      <c r="B952" s="270" t="s">
        <v>997</v>
      </c>
      <c r="C952" s="165"/>
      <c r="D952" s="166"/>
      <c r="E952" s="167"/>
      <c r="F952" s="168"/>
      <c r="G952" s="960">
        <f>(C953*D953*F953)+(C954*D954*F954)</f>
        <v>0</v>
      </c>
      <c r="H952" s="946" t="s">
        <v>1646</v>
      </c>
      <c r="I952" s="946" t="s">
        <v>1646</v>
      </c>
      <c r="J952" s="946" t="s">
        <v>1646</v>
      </c>
      <c r="L952" s="950" t="str">
        <f t="shared" ref="L952" si="567">IF(OR(H952="Oui",H952="Yes"),G952,"")</f>
        <v/>
      </c>
      <c r="M952" s="950" t="str">
        <f t="shared" ref="M952" si="568">IF(OR(I952="Oui",I952="Yes"),G952,"")</f>
        <v/>
      </c>
      <c r="N952" s="950" t="str">
        <f t="shared" ref="N952" si="569">IF(OR(J952="Oui",J952="Yes"),G952,"")</f>
        <v/>
      </c>
    </row>
    <row r="953" spans="1:14" ht="14">
      <c r="A953" s="114"/>
      <c r="B953" s="169" t="s">
        <v>998</v>
      </c>
      <c r="C953" s="161">
        <v>1</v>
      </c>
      <c r="D953" s="161">
        <v>1</v>
      </c>
      <c r="E953" s="271" t="s">
        <v>563</v>
      </c>
      <c r="F953" s="164">
        <v>0</v>
      </c>
      <c r="G953" s="961"/>
      <c r="H953" s="946"/>
      <c r="I953" s="946"/>
      <c r="J953" s="946"/>
      <c r="L953" s="950"/>
      <c r="M953" s="950"/>
      <c r="N953" s="950"/>
    </row>
    <row r="954" spans="1:14" ht="14">
      <c r="A954" s="115"/>
      <c r="B954" s="64" t="s">
        <v>999</v>
      </c>
      <c r="C954" s="159">
        <v>1</v>
      </c>
      <c r="D954" s="159">
        <v>1</v>
      </c>
      <c r="E954" s="272" t="s">
        <v>563</v>
      </c>
      <c r="F954" s="160">
        <v>0</v>
      </c>
      <c r="G954" s="961"/>
      <c r="H954" s="946"/>
      <c r="I954" s="946"/>
      <c r="J954" s="946"/>
      <c r="L954" s="950"/>
      <c r="M954" s="950"/>
      <c r="N954" s="950"/>
    </row>
    <row r="955" spans="1:14" ht="14">
      <c r="A955" s="123">
        <v>62.05</v>
      </c>
      <c r="B955" s="270" t="s">
        <v>2803</v>
      </c>
      <c r="C955" s="165"/>
      <c r="D955" s="166"/>
      <c r="E955" s="167"/>
      <c r="F955" s="168"/>
      <c r="G955" s="960">
        <f>(C956*D956*F956)+(C957*D957*F957)+(C958*D958*F958)</f>
        <v>0</v>
      </c>
      <c r="H955" s="946" t="s">
        <v>1646</v>
      </c>
      <c r="I955" s="946" t="s">
        <v>1646</v>
      </c>
      <c r="J955" s="946" t="s">
        <v>1646</v>
      </c>
      <c r="L955" s="950" t="str">
        <f t="shared" ref="L955" si="570">IF(OR(H955="Oui",H955="Yes"),G955,"")</f>
        <v/>
      </c>
      <c r="M955" s="950" t="str">
        <f t="shared" ref="M955" si="571">IF(OR(I955="Oui",I955="Yes"),G955,"")</f>
        <v/>
      </c>
      <c r="N955" s="950" t="str">
        <f t="shared" ref="N955" si="572">IF(OR(J955="Oui",J955="Yes"),G955,"")</f>
        <v/>
      </c>
    </row>
    <row r="956" spans="1:14" ht="14">
      <c r="A956" s="114"/>
      <c r="B956" s="169" t="s">
        <v>998</v>
      </c>
      <c r="C956" s="161">
        <v>1</v>
      </c>
      <c r="D956" s="161">
        <v>1</v>
      </c>
      <c r="E956" s="271" t="s">
        <v>563</v>
      </c>
      <c r="F956" s="164">
        <v>0</v>
      </c>
      <c r="G956" s="961"/>
      <c r="H956" s="946"/>
      <c r="I956" s="946"/>
      <c r="J956" s="946"/>
      <c r="L956" s="950"/>
      <c r="M956" s="950"/>
      <c r="N956" s="950"/>
    </row>
    <row r="957" spans="1:14" ht="14">
      <c r="A957" s="114"/>
      <c r="B957" s="169" t="s">
        <v>1000</v>
      </c>
      <c r="C957" s="161">
        <v>1</v>
      </c>
      <c r="D957" s="161">
        <v>1</v>
      </c>
      <c r="E957" s="271" t="s">
        <v>563</v>
      </c>
      <c r="F957" s="164">
        <v>0</v>
      </c>
      <c r="G957" s="961"/>
      <c r="H957" s="946"/>
      <c r="I957" s="946"/>
      <c r="J957" s="946"/>
      <c r="L957" s="950"/>
      <c r="M957" s="950"/>
      <c r="N957" s="950"/>
    </row>
    <row r="958" spans="1:14" ht="14">
      <c r="A958" s="115"/>
      <c r="B958" s="64" t="s">
        <v>999</v>
      </c>
      <c r="C958" s="159">
        <v>1</v>
      </c>
      <c r="D958" s="159">
        <v>1</v>
      </c>
      <c r="E958" s="272" t="s">
        <v>563</v>
      </c>
      <c r="F958" s="160">
        <v>0</v>
      </c>
      <c r="G958" s="962"/>
      <c r="H958" s="946"/>
      <c r="I958" s="946"/>
      <c r="J958" s="946"/>
      <c r="L958" s="950"/>
      <c r="M958" s="950"/>
      <c r="N958" s="950"/>
    </row>
    <row r="959" spans="1:14" ht="28">
      <c r="A959" s="116">
        <v>62.1</v>
      </c>
      <c r="B959" s="41" t="s">
        <v>1001</v>
      </c>
      <c r="C959" s="60">
        <v>1</v>
      </c>
      <c r="D959" s="60">
        <v>1</v>
      </c>
      <c r="E959" s="250" t="s">
        <v>563</v>
      </c>
      <c r="F959" s="62">
        <v>0</v>
      </c>
      <c r="G959" s="412">
        <f>C959*D959*F959</f>
        <v>0</v>
      </c>
      <c r="H959" s="346" t="s">
        <v>1646</v>
      </c>
      <c r="I959" s="346" t="s">
        <v>1646</v>
      </c>
      <c r="J959" s="346" t="s">
        <v>1646</v>
      </c>
      <c r="L959" s="828" t="str">
        <f t="shared" ref="L959:L960" si="573">IF(OR(H959="Oui",H959="Yes"),G959,"")</f>
        <v/>
      </c>
      <c r="M959" s="828" t="str">
        <f t="shared" ref="M959:M960" si="574">IF(OR(I959="Oui",I959="Yes"),G959,"")</f>
        <v/>
      </c>
      <c r="N959" s="830" t="str">
        <f t="shared" ref="N959:N960" si="575">IF(OR(J959="Oui",J959="Yes"),G959,"")</f>
        <v/>
      </c>
    </row>
    <row r="960" spans="1:14" ht="14">
      <c r="A960" s="123">
        <v>62.15</v>
      </c>
      <c r="B960" s="270" t="s">
        <v>1002</v>
      </c>
      <c r="C960" s="165"/>
      <c r="D960" s="166"/>
      <c r="E960" s="167"/>
      <c r="F960" s="168"/>
      <c r="G960" s="960">
        <f>(C961*D961*F961)+(C962*D962*F962)+(C963*D963*F963)</f>
        <v>0</v>
      </c>
      <c r="H960" s="946" t="s">
        <v>1646</v>
      </c>
      <c r="I960" s="946" t="s">
        <v>1646</v>
      </c>
      <c r="J960" s="946" t="s">
        <v>1646</v>
      </c>
      <c r="L960" s="950" t="str">
        <f t="shared" si="573"/>
        <v/>
      </c>
      <c r="M960" s="950" t="str">
        <f t="shared" si="574"/>
        <v/>
      </c>
      <c r="N960" s="950" t="str">
        <f t="shared" si="575"/>
        <v/>
      </c>
    </row>
    <row r="961" spans="1:14" ht="14">
      <c r="A961" s="114"/>
      <c r="B961" s="169" t="s">
        <v>998</v>
      </c>
      <c r="C961" s="161">
        <v>1</v>
      </c>
      <c r="D961" s="161">
        <v>1</v>
      </c>
      <c r="E961" s="271" t="s">
        <v>563</v>
      </c>
      <c r="F961" s="164">
        <v>0</v>
      </c>
      <c r="G961" s="961"/>
      <c r="H961" s="946"/>
      <c r="I961" s="946"/>
      <c r="J961" s="946"/>
      <c r="L961" s="950"/>
      <c r="M961" s="950"/>
      <c r="N961" s="950"/>
    </row>
    <row r="962" spans="1:14" ht="14">
      <c r="A962" s="114"/>
      <c r="B962" s="169" t="s">
        <v>1000</v>
      </c>
      <c r="C962" s="161">
        <v>1</v>
      </c>
      <c r="D962" s="161">
        <v>1</v>
      </c>
      <c r="E962" s="271" t="s">
        <v>563</v>
      </c>
      <c r="F962" s="164">
        <v>0</v>
      </c>
      <c r="G962" s="961"/>
      <c r="H962" s="946"/>
      <c r="I962" s="946"/>
      <c r="J962" s="946"/>
      <c r="L962" s="950"/>
      <c r="M962" s="950"/>
      <c r="N962" s="950"/>
    </row>
    <row r="963" spans="1:14" ht="14">
      <c r="A963" s="115"/>
      <c r="B963" s="64" t="s">
        <v>999</v>
      </c>
      <c r="C963" s="159">
        <v>1</v>
      </c>
      <c r="D963" s="159">
        <v>1</v>
      </c>
      <c r="E963" s="272" t="s">
        <v>563</v>
      </c>
      <c r="F963" s="160">
        <v>0</v>
      </c>
      <c r="G963" s="962"/>
      <c r="H963" s="946"/>
      <c r="I963" s="946"/>
      <c r="J963" s="946"/>
      <c r="L963" s="950"/>
      <c r="M963" s="950"/>
      <c r="N963" s="950"/>
    </row>
    <row r="964" spans="1:14" ht="28">
      <c r="A964" s="99" t="s">
        <v>541</v>
      </c>
      <c r="B964" s="64" t="s">
        <v>1003</v>
      </c>
      <c r="C964" s="60">
        <v>1</v>
      </c>
      <c r="D964" s="60">
        <v>1</v>
      </c>
      <c r="E964" s="250" t="s">
        <v>563</v>
      </c>
      <c r="F964" s="62">
        <v>0</v>
      </c>
      <c r="G964" s="412">
        <f>C964*D964*F964</f>
        <v>0</v>
      </c>
      <c r="H964" s="346" t="s">
        <v>1646</v>
      </c>
      <c r="I964" s="346" t="s">
        <v>1646</v>
      </c>
      <c r="J964" s="346" t="s">
        <v>1646</v>
      </c>
      <c r="L964" s="819" t="str">
        <f t="shared" ref="L964" si="576">IF(OR(H964="Oui",H964="Yes"),G964,"")</f>
        <v/>
      </c>
      <c r="M964" s="819" t="str">
        <f t="shared" ref="M964" si="577">IF(OR(I964="Oui",I964="Yes"),G964,"")</f>
        <v/>
      </c>
      <c r="N964" s="829" t="str">
        <f t="shared" ref="N964" si="578">IF(OR(J964="Oui",J964="Yes"),G964,"")</f>
        <v/>
      </c>
    </row>
    <row r="965" spans="1:14" ht="28">
      <c r="A965" s="99" t="s">
        <v>430</v>
      </c>
      <c r="B965" s="64" t="s">
        <v>929</v>
      </c>
      <c r="C965" s="60">
        <v>1</v>
      </c>
      <c r="D965" s="60">
        <v>1</v>
      </c>
      <c r="E965" s="250" t="s">
        <v>563</v>
      </c>
      <c r="F965" s="62">
        <v>0</v>
      </c>
      <c r="G965" s="412">
        <f>C965*D965*F965</f>
        <v>0</v>
      </c>
      <c r="H965" s="346" t="s">
        <v>1646</v>
      </c>
      <c r="I965" s="346" t="s">
        <v>1646</v>
      </c>
      <c r="J965" s="346" t="s">
        <v>1646</v>
      </c>
      <c r="L965" s="819" t="str">
        <f t="shared" ref="L965:L975" si="579">IF(OR(H965="Oui",H965="Yes"),G965,"")</f>
        <v/>
      </c>
      <c r="M965" s="819" t="str">
        <f t="shared" ref="M965:M975" si="580">IF(OR(I965="Oui",I965="Yes"),G965,"")</f>
        <v/>
      </c>
      <c r="N965" s="829" t="str">
        <f t="shared" ref="N965:N975" si="581">IF(OR(J965="Oui",J965="Yes"),G965,"")</f>
        <v/>
      </c>
    </row>
    <row r="966" spans="1:14" ht="28">
      <c r="A966" s="99" t="s">
        <v>431</v>
      </c>
      <c r="B966" s="64" t="s">
        <v>1180</v>
      </c>
      <c r="C966" s="60">
        <v>1</v>
      </c>
      <c r="D966" s="60">
        <v>1</v>
      </c>
      <c r="E966" s="250" t="s">
        <v>563</v>
      </c>
      <c r="F966" s="62">
        <v>0</v>
      </c>
      <c r="G966" s="412">
        <f t="shared" ref="G966:G982" si="582">C966*D966*F966</f>
        <v>0</v>
      </c>
      <c r="H966" s="346" t="s">
        <v>1646</v>
      </c>
      <c r="I966" s="346" t="s">
        <v>1646</v>
      </c>
      <c r="J966" s="346" t="s">
        <v>1646</v>
      </c>
      <c r="L966" s="819" t="str">
        <f t="shared" si="579"/>
        <v/>
      </c>
      <c r="M966" s="819" t="str">
        <f t="shared" si="580"/>
        <v/>
      </c>
      <c r="N966" s="829" t="str">
        <f t="shared" si="581"/>
        <v/>
      </c>
    </row>
    <row r="967" spans="1:14" ht="28">
      <c r="A967" s="99" t="s">
        <v>546</v>
      </c>
      <c r="B967" s="64" t="s">
        <v>547</v>
      </c>
      <c r="C967" s="60">
        <v>1</v>
      </c>
      <c r="D967" s="60">
        <v>1</v>
      </c>
      <c r="E967" s="250" t="s">
        <v>563</v>
      </c>
      <c r="F967" s="62">
        <v>0</v>
      </c>
      <c r="G967" s="412">
        <f t="shared" si="582"/>
        <v>0</v>
      </c>
      <c r="H967" s="346" t="s">
        <v>1646</v>
      </c>
      <c r="I967" s="346" t="s">
        <v>1646</v>
      </c>
      <c r="J967" s="346" t="s">
        <v>1646</v>
      </c>
      <c r="L967" s="819" t="str">
        <f t="shared" si="579"/>
        <v/>
      </c>
      <c r="M967" s="819" t="str">
        <f t="shared" si="580"/>
        <v/>
      </c>
      <c r="N967" s="829" t="str">
        <f t="shared" si="581"/>
        <v/>
      </c>
    </row>
    <row r="968" spans="1:14" ht="28">
      <c r="A968" s="99" t="s">
        <v>432</v>
      </c>
      <c r="B968" s="199" t="s">
        <v>1181</v>
      </c>
      <c r="C968" s="60">
        <v>1</v>
      </c>
      <c r="D968" s="60">
        <v>1</v>
      </c>
      <c r="E968" s="250" t="s">
        <v>563</v>
      </c>
      <c r="F968" s="62">
        <v>0</v>
      </c>
      <c r="G968" s="412">
        <f t="shared" si="582"/>
        <v>0</v>
      </c>
      <c r="H968" s="346" t="s">
        <v>1646</v>
      </c>
      <c r="I968" s="346" t="s">
        <v>1646</v>
      </c>
      <c r="J968" s="346" t="s">
        <v>1646</v>
      </c>
      <c r="L968" s="819" t="str">
        <f t="shared" si="579"/>
        <v/>
      </c>
      <c r="M968" s="819" t="str">
        <f t="shared" si="580"/>
        <v/>
      </c>
      <c r="N968" s="829" t="str">
        <f t="shared" si="581"/>
        <v/>
      </c>
    </row>
    <row r="969" spans="1:14" ht="28">
      <c r="A969" s="99" t="s">
        <v>433</v>
      </c>
      <c r="B969" s="199" t="s">
        <v>1182</v>
      </c>
      <c r="C969" s="60">
        <v>1</v>
      </c>
      <c r="D969" s="60">
        <v>1</v>
      </c>
      <c r="E969" s="250" t="s">
        <v>563</v>
      </c>
      <c r="F969" s="62">
        <v>0</v>
      </c>
      <c r="G969" s="412">
        <f t="shared" si="582"/>
        <v>0</v>
      </c>
      <c r="H969" s="346" t="s">
        <v>1646</v>
      </c>
      <c r="I969" s="346" t="s">
        <v>1646</v>
      </c>
      <c r="J969" s="346" t="s">
        <v>1646</v>
      </c>
      <c r="L969" s="819" t="str">
        <f t="shared" si="579"/>
        <v/>
      </c>
      <c r="M969" s="819" t="str">
        <f t="shared" si="580"/>
        <v/>
      </c>
      <c r="N969" s="829" t="str">
        <f t="shared" si="581"/>
        <v/>
      </c>
    </row>
    <row r="970" spans="1:14" ht="28">
      <c r="A970" s="99" t="s">
        <v>434</v>
      </c>
      <c r="B970" s="64" t="s">
        <v>1005</v>
      </c>
      <c r="C970" s="60">
        <v>1</v>
      </c>
      <c r="D970" s="60">
        <v>1</v>
      </c>
      <c r="E970" s="250" t="s">
        <v>563</v>
      </c>
      <c r="F970" s="62">
        <v>0</v>
      </c>
      <c r="G970" s="412">
        <f t="shared" si="582"/>
        <v>0</v>
      </c>
      <c r="H970" s="346" t="s">
        <v>1646</v>
      </c>
      <c r="I970" s="346" t="s">
        <v>1646</v>
      </c>
      <c r="J970" s="346" t="s">
        <v>1646</v>
      </c>
      <c r="L970" s="819" t="str">
        <f t="shared" si="579"/>
        <v/>
      </c>
      <c r="M970" s="819" t="str">
        <f t="shared" si="580"/>
        <v/>
      </c>
      <c r="N970" s="829" t="str">
        <f t="shared" si="581"/>
        <v/>
      </c>
    </row>
    <row r="971" spans="1:14" ht="28">
      <c r="A971" s="99" t="s">
        <v>542</v>
      </c>
      <c r="B971" s="64" t="s">
        <v>1183</v>
      </c>
      <c r="C971" s="60">
        <v>1</v>
      </c>
      <c r="D971" s="60">
        <v>1</v>
      </c>
      <c r="E971" s="250" t="s">
        <v>563</v>
      </c>
      <c r="F971" s="62">
        <v>0</v>
      </c>
      <c r="G971" s="412">
        <f t="shared" si="582"/>
        <v>0</v>
      </c>
      <c r="H971" s="346" t="s">
        <v>1646</v>
      </c>
      <c r="I971" s="346" t="s">
        <v>1646</v>
      </c>
      <c r="J971" s="346" t="s">
        <v>1646</v>
      </c>
      <c r="L971" s="819" t="str">
        <f t="shared" si="579"/>
        <v/>
      </c>
      <c r="M971" s="819" t="str">
        <f t="shared" si="580"/>
        <v/>
      </c>
      <c r="N971" s="829" t="str">
        <f t="shared" si="581"/>
        <v/>
      </c>
    </row>
    <row r="972" spans="1:14" ht="28">
      <c r="A972" s="99" t="s">
        <v>548</v>
      </c>
      <c r="B972" s="64" t="s">
        <v>1007</v>
      </c>
      <c r="C972" s="60">
        <v>1</v>
      </c>
      <c r="D972" s="60">
        <v>1</v>
      </c>
      <c r="E972" s="250" t="s">
        <v>563</v>
      </c>
      <c r="F972" s="62">
        <v>0</v>
      </c>
      <c r="G972" s="412">
        <f t="shared" si="582"/>
        <v>0</v>
      </c>
      <c r="H972" s="346" t="s">
        <v>1646</v>
      </c>
      <c r="I972" s="346" t="s">
        <v>1646</v>
      </c>
      <c r="J972" s="346" t="s">
        <v>1646</v>
      </c>
      <c r="L972" s="819" t="str">
        <f t="shared" si="579"/>
        <v/>
      </c>
      <c r="M972" s="819" t="str">
        <f t="shared" si="580"/>
        <v/>
      </c>
      <c r="N972" s="829" t="str">
        <f t="shared" si="581"/>
        <v/>
      </c>
    </row>
    <row r="973" spans="1:14" ht="28">
      <c r="A973" s="99" t="s">
        <v>435</v>
      </c>
      <c r="B973" s="64" t="s">
        <v>1006</v>
      </c>
      <c r="C973" s="60">
        <v>1</v>
      </c>
      <c r="D973" s="60">
        <v>1</v>
      </c>
      <c r="E973" s="250" t="s">
        <v>563</v>
      </c>
      <c r="F973" s="62">
        <v>0</v>
      </c>
      <c r="G973" s="412">
        <f t="shared" si="582"/>
        <v>0</v>
      </c>
      <c r="H973" s="346" t="s">
        <v>1646</v>
      </c>
      <c r="I973" s="346" t="s">
        <v>1646</v>
      </c>
      <c r="J973" s="346" t="s">
        <v>1646</v>
      </c>
      <c r="L973" s="819" t="str">
        <f t="shared" si="579"/>
        <v/>
      </c>
      <c r="M973" s="819" t="str">
        <f t="shared" si="580"/>
        <v/>
      </c>
      <c r="N973" s="829" t="str">
        <f t="shared" si="581"/>
        <v/>
      </c>
    </row>
    <row r="974" spans="1:14" ht="28">
      <c r="A974" s="99" t="s">
        <v>538</v>
      </c>
      <c r="B974" s="64" t="s">
        <v>1008</v>
      </c>
      <c r="C974" s="60">
        <v>1</v>
      </c>
      <c r="D974" s="60">
        <v>1</v>
      </c>
      <c r="E974" s="250" t="s">
        <v>563</v>
      </c>
      <c r="F974" s="62">
        <v>0</v>
      </c>
      <c r="G974" s="412">
        <f t="shared" si="582"/>
        <v>0</v>
      </c>
      <c r="H974" s="346" t="s">
        <v>1646</v>
      </c>
      <c r="I974" s="346" t="s">
        <v>1646</v>
      </c>
      <c r="J974" s="346" t="s">
        <v>1646</v>
      </c>
      <c r="L974" s="819" t="str">
        <f t="shared" si="579"/>
        <v/>
      </c>
      <c r="M974" s="819" t="str">
        <f t="shared" si="580"/>
        <v/>
      </c>
      <c r="N974" s="829" t="str">
        <f t="shared" si="581"/>
        <v/>
      </c>
    </row>
    <row r="975" spans="1:14" ht="14">
      <c r="A975" s="957">
        <v>62.64</v>
      </c>
      <c r="B975" s="59" t="s">
        <v>1560</v>
      </c>
      <c r="C975" s="165"/>
      <c r="D975" s="166"/>
      <c r="E975" s="167"/>
      <c r="F975" s="168"/>
      <c r="G975" s="960">
        <f>(C976*D976*F976)+(C977*D977*F977)+(C978*D978*F978)</f>
        <v>0</v>
      </c>
      <c r="H975" s="946" t="s">
        <v>1646</v>
      </c>
      <c r="I975" s="946" t="s">
        <v>1646</v>
      </c>
      <c r="J975" s="946" t="s">
        <v>1646</v>
      </c>
      <c r="L975" s="950" t="str">
        <f t="shared" si="579"/>
        <v/>
      </c>
      <c r="M975" s="950" t="str">
        <f t="shared" si="580"/>
        <v/>
      </c>
      <c r="N975" s="950" t="str">
        <f t="shared" si="581"/>
        <v/>
      </c>
    </row>
    <row r="976" spans="1:14" ht="14">
      <c r="A976" s="958"/>
      <c r="B976" s="169" t="s">
        <v>1598</v>
      </c>
      <c r="C976" s="161">
        <v>1</v>
      </c>
      <c r="D976" s="161">
        <v>1</v>
      </c>
      <c r="E976" s="271" t="s">
        <v>563</v>
      </c>
      <c r="F976" s="164">
        <v>0</v>
      </c>
      <c r="G976" s="961"/>
      <c r="H976" s="946"/>
      <c r="I976" s="946"/>
      <c r="J976" s="946"/>
      <c r="L976" s="950"/>
      <c r="M976" s="950"/>
      <c r="N976" s="950"/>
    </row>
    <row r="977" spans="1:14" ht="14">
      <c r="A977" s="958"/>
      <c r="B977" s="169" t="s">
        <v>2804</v>
      </c>
      <c r="C977" s="161">
        <v>1</v>
      </c>
      <c r="D977" s="161">
        <v>1</v>
      </c>
      <c r="E977" s="271" t="s">
        <v>563</v>
      </c>
      <c r="F977" s="164">
        <v>0</v>
      </c>
      <c r="G977" s="961"/>
      <c r="H977" s="946"/>
      <c r="I977" s="946"/>
      <c r="J977" s="946"/>
      <c r="L977" s="950"/>
      <c r="M977" s="950"/>
      <c r="N977" s="950"/>
    </row>
    <row r="978" spans="1:14" ht="14">
      <c r="A978" s="959"/>
      <c r="B978" s="64" t="s">
        <v>1603</v>
      </c>
      <c r="C978" s="159">
        <v>1</v>
      </c>
      <c r="D978" s="159">
        <v>1</v>
      </c>
      <c r="E978" s="272" t="s">
        <v>563</v>
      </c>
      <c r="F978" s="160">
        <v>0</v>
      </c>
      <c r="G978" s="962"/>
      <c r="H978" s="946"/>
      <c r="I978" s="946"/>
      <c r="J978" s="946"/>
      <c r="L978" s="950"/>
      <c r="M978" s="950"/>
      <c r="N978" s="950"/>
    </row>
    <row r="979" spans="1:14" ht="42">
      <c r="A979" s="99" t="s">
        <v>524</v>
      </c>
      <c r="B979" s="64" t="s">
        <v>1561</v>
      </c>
      <c r="C979" s="60">
        <v>1</v>
      </c>
      <c r="D979" s="60">
        <v>1</v>
      </c>
      <c r="E979" s="250" t="s">
        <v>563</v>
      </c>
      <c r="F979" s="62">
        <v>0</v>
      </c>
      <c r="G979" s="412">
        <f t="shared" si="582"/>
        <v>0</v>
      </c>
      <c r="H979" s="346" t="s">
        <v>1646</v>
      </c>
      <c r="I979" s="346" t="s">
        <v>1646</v>
      </c>
      <c r="J979" s="346" t="s">
        <v>1646</v>
      </c>
      <c r="L979" s="819" t="str">
        <f t="shared" ref="L979" si="583">IF(OR(H979="Oui",H979="Yes"),G979,"")</f>
        <v/>
      </c>
      <c r="M979" s="819" t="str">
        <f t="shared" ref="M979" si="584">IF(OR(I979="Oui",I979="Yes"),G979,"")</f>
        <v/>
      </c>
      <c r="N979" s="829" t="str">
        <f t="shared" ref="N979" si="585">IF(OR(J979="Oui",J979="Yes"),G979,"")</f>
        <v/>
      </c>
    </row>
    <row r="980" spans="1:14" ht="28">
      <c r="A980" s="99" t="s">
        <v>523</v>
      </c>
      <c r="B980" s="64" t="s">
        <v>1010</v>
      </c>
      <c r="C980" s="60">
        <v>1</v>
      </c>
      <c r="D980" s="60">
        <v>1</v>
      </c>
      <c r="E980" s="250" t="s">
        <v>563</v>
      </c>
      <c r="F980" s="62">
        <v>0</v>
      </c>
      <c r="G980" s="412">
        <f t="shared" si="582"/>
        <v>0</v>
      </c>
      <c r="H980" s="346" t="s">
        <v>1646</v>
      </c>
      <c r="I980" s="346" t="s">
        <v>1646</v>
      </c>
      <c r="J980" s="346" t="s">
        <v>1646</v>
      </c>
      <c r="L980" s="819" t="str">
        <f t="shared" ref="L980:L982" si="586">IF(OR(H980="Oui",H980="Yes"),G980,"")</f>
        <v/>
      </c>
      <c r="M980" s="819" t="str">
        <f t="shared" ref="M980:M982" si="587">IF(OR(I980="Oui",I980="Yes"),G980,"")</f>
        <v/>
      </c>
      <c r="N980" s="829" t="str">
        <f t="shared" ref="N980:N982" si="588">IF(OR(J980="Oui",J980="Yes"),G980,"")</f>
        <v/>
      </c>
    </row>
    <row r="981" spans="1:14" ht="28">
      <c r="A981" s="99" t="s">
        <v>436</v>
      </c>
      <c r="B981" s="64" t="s">
        <v>966</v>
      </c>
      <c r="C981" s="60">
        <v>1</v>
      </c>
      <c r="D981" s="60">
        <v>1</v>
      </c>
      <c r="E981" s="250" t="s">
        <v>563</v>
      </c>
      <c r="F981" s="62">
        <v>0</v>
      </c>
      <c r="G981" s="412">
        <f t="shared" si="582"/>
        <v>0</v>
      </c>
      <c r="H981" s="346" t="s">
        <v>1646</v>
      </c>
      <c r="I981" s="346" t="s">
        <v>1646</v>
      </c>
      <c r="J981" s="346" t="s">
        <v>1646</v>
      </c>
      <c r="L981" s="819" t="str">
        <f t="shared" si="586"/>
        <v/>
      </c>
      <c r="M981" s="819" t="str">
        <f t="shared" si="587"/>
        <v/>
      </c>
      <c r="N981" s="829" t="str">
        <f t="shared" si="588"/>
        <v/>
      </c>
    </row>
    <row r="982" spans="1:14" ht="28">
      <c r="A982" s="98" t="s">
        <v>437</v>
      </c>
      <c r="B982" s="59" t="s">
        <v>787</v>
      </c>
      <c r="C982" s="60">
        <v>1</v>
      </c>
      <c r="D982" s="60">
        <v>1</v>
      </c>
      <c r="E982" s="250" t="s">
        <v>563</v>
      </c>
      <c r="F982" s="62">
        <v>0</v>
      </c>
      <c r="G982" s="412">
        <f t="shared" si="582"/>
        <v>0</v>
      </c>
      <c r="H982" s="346" t="s">
        <v>1646</v>
      </c>
      <c r="I982" s="346" t="s">
        <v>1646</v>
      </c>
      <c r="J982" s="346" t="s">
        <v>1646</v>
      </c>
      <c r="L982" s="819" t="str">
        <f t="shared" si="586"/>
        <v/>
      </c>
      <c r="M982" s="819" t="str">
        <f t="shared" si="587"/>
        <v/>
      </c>
      <c r="N982" s="829" t="str">
        <f t="shared" si="588"/>
        <v/>
      </c>
    </row>
    <row r="983" spans="1:14" s="56" customFormat="1" ht="19" customHeight="1">
      <c r="A983" s="242">
        <v>62</v>
      </c>
      <c r="B983" s="191" t="s">
        <v>1115</v>
      </c>
      <c r="C983" s="204"/>
      <c r="D983" s="84"/>
      <c r="E983" s="84"/>
      <c r="F983" s="84"/>
      <c r="G983" s="410">
        <f>SUM(G952:G982)</f>
        <v>0</v>
      </c>
      <c r="H983" s="297"/>
      <c r="I983" s="297"/>
      <c r="J983" s="297"/>
      <c r="L983" s="831">
        <f t="shared" ref="L983" si="589">SUM(L952:L982)</f>
        <v>0</v>
      </c>
      <c r="M983" s="831">
        <f t="shared" ref="M983" si="590">SUM(M952:M982)</f>
        <v>0</v>
      </c>
      <c r="N983" s="833">
        <f t="shared" ref="N983" si="591">SUM(N952:N982)</f>
        <v>0</v>
      </c>
    </row>
    <row r="984" spans="1:14">
      <c r="A984" s="73"/>
      <c r="D984" s="42"/>
      <c r="G984" s="425"/>
    </row>
    <row r="985" spans="1:14">
      <c r="A985" s="36">
        <v>63</v>
      </c>
      <c r="B985" s="188" t="s">
        <v>1116</v>
      </c>
      <c r="C985" s="37"/>
      <c r="D985" s="38"/>
      <c r="E985" s="38"/>
      <c r="F985" s="38"/>
      <c r="G985" s="426"/>
    </row>
    <row r="986" spans="1:14" ht="42">
      <c r="A986" s="298" t="s">
        <v>592</v>
      </c>
      <c r="B986" s="299" t="s">
        <v>562</v>
      </c>
      <c r="C986" s="300" t="s">
        <v>668</v>
      </c>
      <c r="D986" s="301" t="s">
        <v>669</v>
      </c>
      <c r="E986" s="301" t="s">
        <v>670</v>
      </c>
      <c r="F986" s="302" t="s">
        <v>671</v>
      </c>
      <c r="G986" s="424" t="s">
        <v>560</v>
      </c>
      <c r="H986" s="417" t="s">
        <v>2837</v>
      </c>
      <c r="I986" s="418" t="s">
        <v>2793</v>
      </c>
      <c r="J986" s="418" t="s">
        <v>1647</v>
      </c>
      <c r="L986" s="822" t="s">
        <v>2837</v>
      </c>
      <c r="M986" s="823" t="s">
        <v>2793</v>
      </c>
      <c r="N986" s="827" t="s">
        <v>1647</v>
      </c>
    </row>
    <row r="987" spans="1:14" ht="14">
      <c r="A987" s="123">
        <v>63.01</v>
      </c>
      <c r="B987" s="225" t="s">
        <v>1011</v>
      </c>
      <c r="C987" s="165"/>
      <c r="D987" s="166"/>
      <c r="E987" s="167"/>
      <c r="F987" s="168"/>
      <c r="G987" s="951">
        <f>(C988*D988*F988)+(C989*D989*F989)</f>
        <v>0</v>
      </c>
      <c r="H987" s="946" t="s">
        <v>1646</v>
      </c>
      <c r="I987" s="946" t="s">
        <v>1646</v>
      </c>
      <c r="J987" s="946" t="s">
        <v>1646</v>
      </c>
      <c r="L987" s="950" t="str">
        <f t="shared" ref="L987" si="592">IF(OR(H987="Oui",H987="Yes"),G987,"")</f>
        <v/>
      </c>
      <c r="M987" s="950" t="str">
        <f t="shared" ref="M987" si="593">IF(OR(I987="Oui",I987="Yes"),G987,"")</f>
        <v/>
      </c>
      <c r="N987" s="950" t="str">
        <f t="shared" ref="N987" si="594">IF(OR(J987="Oui",J987="Yes"),G987,"")</f>
        <v/>
      </c>
    </row>
    <row r="988" spans="1:14" ht="14">
      <c r="A988" s="114"/>
      <c r="B988" s="169" t="s">
        <v>977</v>
      </c>
      <c r="C988" s="161">
        <v>1</v>
      </c>
      <c r="D988" s="161">
        <v>1</v>
      </c>
      <c r="E988" s="162" t="s">
        <v>563</v>
      </c>
      <c r="F988" s="164">
        <v>0</v>
      </c>
      <c r="G988" s="952"/>
      <c r="H988" s="946"/>
      <c r="I988" s="946"/>
      <c r="J988" s="946"/>
      <c r="L988" s="950"/>
      <c r="M988" s="950"/>
      <c r="N988" s="950"/>
    </row>
    <row r="989" spans="1:14" ht="14">
      <c r="A989" s="115"/>
      <c r="B989" s="64" t="s">
        <v>634</v>
      </c>
      <c r="C989" s="159">
        <v>1</v>
      </c>
      <c r="D989" s="159">
        <v>1</v>
      </c>
      <c r="E989" s="163" t="s">
        <v>563</v>
      </c>
      <c r="F989" s="160">
        <v>0</v>
      </c>
      <c r="G989" s="953"/>
      <c r="H989" s="946"/>
      <c r="I989" s="946"/>
      <c r="J989" s="946"/>
      <c r="L989" s="950"/>
      <c r="M989" s="950"/>
      <c r="N989" s="950"/>
    </row>
    <row r="990" spans="1:14" ht="14">
      <c r="A990" s="123">
        <v>63.05</v>
      </c>
      <c r="B990" s="225" t="s">
        <v>1012</v>
      </c>
      <c r="C990" s="165"/>
      <c r="D990" s="166"/>
      <c r="E990" s="167"/>
      <c r="F990" s="168"/>
      <c r="G990" s="951">
        <f>(C991*D991*F991)+(C992*D992*F992)</f>
        <v>0</v>
      </c>
      <c r="H990" s="946" t="s">
        <v>1646</v>
      </c>
      <c r="I990" s="946" t="s">
        <v>1646</v>
      </c>
      <c r="J990" s="946" t="s">
        <v>1646</v>
      </c>
      <c r="L990" s="950" t="str">
        <f t="shared" ref="L990" si="595">IF(OR(H990="Oui",H990="Yes"),G990,"")</f>
        <v/>
      </c>
      <c r="M990" s="950" t="str">
        <f t="shared" ref="M990" si="596">IF(OR(I990="Oui",I990="Yes"),G990,"")</f>
        <v/>
      </c>
      <c r="N990" s="950" t="str">
        <f t="shared" ref="N990" si="597">IF(OR(J990="Oui",J990="Yes"),G990,"")</f>
        <v/>
      </c>
    </row>
    <row r="991" spans="1:14" ht="14">
      <c r="A991" s="114"/>
      <c r="B991" s="169" t="s">
        <v>977</v>
      </c>
      <c r="C991" s="161">
        <v>1</v>
      </c>
      <c r="D991" s="161">
        <v>1</v>
      </c>
      <c r="E991" s="162" t="s">
        <v>563</v>
      </c>
      <c r="F991" s="164">
        <v>0</v>
      </c>
      <c r="G991" s="952"/>
      <c r="H991" s="946"/>
      <c r="I991" s="946"/>
      <c r="J991" s="946"/>
      <c r="L991" s="950"/>
      <c r="M991" s="950"/>
      <c r="N991" s="950"/>
    </row>
    <row r="992" spans="1:14" ht="14">
      <c r="A992" s="115"/>
      <c r="B992" s="64" t="s">
        <v>634</v>
      </c>
      <c r="C992" s="159">
        <v>1</v>
      </c>
      <c r="D992" s="159">
        <v>1</v>
      </c>
      <c r="E992" s="163" t="s">
        <v>563</v>
      </c>
      <c r="F992" s="160">
        <v>0</v>
      </c>
      <c r="G992" s="953"/>
      <c r="H992" s="946"/>
      <c r="I992" s="946"/>
      <c r="J992" s="946"/>
      <c r="L992" s="950"/>
      <c r="M992" s="950"/>
      <c r="N992" s="950"/>
    </row>
    <row r="993" spans="1:14" ht="14">
      <c r="A993" s="123">
        <v>63.1</v>
      </c>
      <c r="B993" s="225" t="s">
        <v>1013</v>
      </c>
      <c r="C993" s="165"/>
      <c r="D993" s="166"/>
      <c r="E993" s="167"/>
      <c r="F993" s="168"/>
      <c r="G993" s="951">
        <f>(C994*D994*F994)+(C995*D995*F995)</f>
        <v>0</v>
      </c>
      <c r="H993" s="946" t="s">
        <v>1646</v>
      </c>
      <c r="I993" s="946" t="s">
        <v>1646</v>
      </c>
      <c r="J993" s="946" t="s">
        <v>1646</v>
      </c>
      <c r="L993" s="950" t="str">
        <f t="shared" ref="L993" si="598">IF(OR(H993="Oui",H993="Yes"),G993,"")</f>
        <v/>
      </c>
      <c r="M993" s="950" t="str">
        <f t="shared" ref="M993" si="599">IF(OR(I993="Oui",I993="Yes"),G993,"")</f>
        <v/>
      </c>
      <c r="N993" s="950" t="str">
        <f t="shared" ref="N993" si="600">IF(OR(J993="Oui",J993="Yes"),G993,"")</f>
        <v/>
      </c>
    </row>
    <row r="994" spans="1:14" ht="14">
      <c r="A994" s="114"/>
      <c r="B994" s="169" t="s">
        <v>517</v>
      </c>
      <c r="C994" s="161">
        <v>1</v>
      </c>
      <c r="D994" s="161">
        <v>1</v>
      </c>
      <c r="E994" s="162" t="s">
        <v>563</v>
      </c>
      <c r="F994" s="164">
        <v>0</v>
      </c>
      <c r="G994" s="952"/>
      <c r="H994" s="946"/>
      <c r="I994" s="946"/>
      <c r="J994" s="946"/>
      <c r="L994" s="950"/>
      <c r="M994" s="950"/>
      <c r="N994" s="950"/>
    </row>
    <row r="995" spans="1:14" ht="14">
      <c r="A995" s="115"/>
      <c r="B995" s="64" t="s">
        <v>634</v>
      </c>
      <c r="C995" s="159">
        <v>1</v>
      </c>
      <c r="D995" s="159">
        <v>1</v>
      </c>
      <c r="E995" s="163" t="s">
        <v>563</v>
      </c>
      <c r="F995" s="160">
        <v>0</v>
      </c>
      <c r="G995" s="953"/>
      <c r="H995" s="946"/>
      <c r="I995" s="946"/>
      <c r="J995" s="946"/>
      <c r="L995" s="950"/>
      <c r="M995" s="950"/>
      <c r="N995" s="950"/>
    </row>
    <row r="996" spans="1:14" ht="14">
      <c r="A996" s="123">
        <v>63.15</v>
      </c>
      <c r="B996" s="225" t="s">
        <v>2805</v>
      </c>
      <c r="C996" s="165"/>
      <c r="D996" s="166"/>
      <c r="E996" s="167"/>
      <c r="F996" s="168"/>
      <c r="G996" s="951">
        <f>(C997*D997*F997)+(C998*D998*F998)</f>
        <v>0</v>
      </c>
      <c r="H996" s="946" t="s">
        <v>1646</v>
      </c>
      <c r="I996" s="946" t="s">
        <v>1646</v>
      </c>
      <c r="J996" s="946" t="s">
        <v>1646</v>
      </c>
      <c r="L996" s="950" t="str">
        <f t="shared" ref="L996" si="601">IF(OR(H996="Oui",H996="Yes"),G996,"")</f>
        <v/>
      </c>
      <c r="M996" s="950" t="str">
        <f t="shared" ref="M996" si="602">IF(OR(I996="Oui",I996="Yes"),G996,"")</f>
        <v/>
      </c>
      <c r="N996" s="950" t="str">
        <f t="shared" ref="N996" si="603">IF(OR(J996="Oui",J996="Yes"),G996,"")</f>
        <v/>
      </c>
    </row>
    <row r="997" spans="1:14" ht="14">
      <c r="A997" s="114"/>
      <c r="B997" s="169" t="s">
        <v>517</v>
      </c>
      <c r="C997" s="161">
        <v>1</v>
      </c>
      <c r="D997" s="161">
        <v>1</v>
      </c>
      <c r="E997" s="162" t="s">
        <v>563</v>
      </c>
      <c r="F997" s="164">
        <v>0</v>
      </c>
      <c r="G997" s="952"/>
      <c r="H997" s="946"/>
      <c r="I997" s="946"/>
      <c r="J997" s="946"/>
      <c r="L997" s="950"/>
      <c r="M997" s="950"/>
      <c r="N997" s="950"/>
    </row>
    <row r="998" spans="1:14" ht="14">
      <c r="A998" s="115"/>
      <c r="B998" s="64" t="s">
        <v>634</v>
      </c>
      <c r="C998" s="159">
        <v>1</v>
      </c>
      <c r="D998" s="159">
        <v>1</v>
      </c>
      <c r="E998" s="163" t="s">
        <v>563</v>
      </c>
      <c r="F998" s="160">
        <v>0</v>
      </c>
      <c r="G998" s="953"/>
      <c r="H998" s="946"/>
      <c r="I998" s="946"/>
      <c r="J998" s="946"/>
      <c r="L998" s="950"/>
      <c r="M998" s="950"/>
      <c r="N998" s="950"/>
    </row>
    <row r="999" spans="1:14" ht="14">
      <c r="A999" s="123">
        <v>63.2</v>
      </c>
      <c r="B999" s="225" t="s">
        <v>1014</v>
      </c>
      <c r="C999" s="165"/>
      <c r="D999" s="166"/>
      <c r="E999" s="167"/>
      <c r="F999" s="168"/>
      <c r="G999" s="951">
        <f>(C1000*D1000*F1000)+(C1001*D1001*F1001)</f>
        <v>0</v>
      </c>
      <c r="H999" s="946" t="s">
        <v>1646</v>
      </c>
      <c r="I999" s="946" t="s">
        <v>1646</v>
      </c>
      <c r="J999" s="946" t="s">
        <v>1646</v>
      </c>
      <c r="L999" s="950" t="str">
        <f t="shared" ref="L999" si="604">IF(OR(H999="Oui",H999="Yes"),G999,"")</f>
        <v/>
      </c>
      <c r="M999" s="950" t="str">
        <f t="shared" ref="M999" si="605">IF(OR(I999="Oui",I999="Yes"),G999,"")</f>
        <v/>
      </c>
      <c r="N999" s="950" t="str">
        <f t="shared" ref="N999" si="606">IF(OR(J999="Oui",J999="Yes"),G999,"")</f>
        <v/>
      </c>
    </row>
    <row r="1000" spans="1:14" ht="14">
      <c r="A1000" s="114"/>
      <c r="B1000" s="169" t="s">
        <v>517</v>
      </c>
      <c r="C1000" s="161">
        <v>1</v>
      </c>
      <c r="D1000" s="161">
        <v>1</v>
      </c>
      <c r="E1000" s="162" t="s">
        <v>563</v>
      </c>
      <c r="F1000" s="164">
        <v>0</v>
      </c>
      <c r="G1000" s="952"/>
      <c r="H1000" s="946"/>
      <c r="I1000" s="946"/>
      <c r="J1000" s="946"/>
      <c r="L1000" s="950"/>
      <c r="M1000" s="950"/>
      <c r="N1000" s="950"/>
    </row>
    <row r="1001" spans="1:14" ht="14">
      <c r="A1001" s="115"/>
      <c r="B1001" s="64" t="s">
        <v>634</v>
      </c>
      <c r="C1001" s="159">
        <v>1</v>
      </c>
      <c r="D1001" s="159">
        <v>1</v>
      </c>
      <c r="E1001" s="163" t="s">
        <v>563</v>
      </c>
      <c r="F1001" s="160">
        <v>0</v>
      </c>
      <c r="G1001" s="953"/>
      <c r="H1001" s="946"/>
      <c r="I1001" s="946"/>
      <c r="J1001" s="946"/>
      <c r="L1001" s="950"/>
      <c r="M1001" s="950"/>
      <c r="N1001" s="950"/>
    </row>
    <row r="1002" spans="1:14" ht="14">
      <c r="A1002" s="123">
        <v>63.25</v>
      </c>
      <c r="B1002" s="225" t="s">
        <v>1015</v>
      </c>
      <c r="C1002" s="165"/>
      <c r="D1002" s="166"/>
      <c r="E1002" s="167"/>
      <c r="F1002" s="168"/>
      <c r="G1002" s="951">
        <f>(C1003*D1003*F1003)+(C1004*D1004*F1004)</f>
        <v>0</v>
      </c>
      <c r="H1002" s="946" t="s">
        <v>1646</v>
      </c>
      <c r="I1002" s="946" t="s">
        <v>1646</v>
      </c>
      <c r="J1002" s="946" t="s">
        <v>1646</v>
      </c>
      <c r="L1002" s="950" t="str">
        <f t="shared" ref="L1002" si="607">IF(OR(H1002="Oui",H1002="Yes"),G1002,"")</f>
        <v/>
      </c>
      <c r="M1002" s="950" t="str">
        <f t="shared" ref="M1002" si="608">IF(OR(I1002="Oui",I1002="Yes"),G1002,"")</f>
        <v/>
      </c>
      <c r="N1002" s="950" t="str">
        <f t="shared" ref="N1002" si="609">IF(OR(J1002="Oui",J1002="Yes"),G1002,"")</f>
        <v/>
      </c>
    </row>
    <row r="1003" spans="1:14" ht="14">
      <c r="A1003" s="114"/>
      <c r="B1003" s="169" t="s">
        <v>517</v>
      </c>
      <c r="C1003" s="161">
        <v>1</v>
      </c>
      <c r="D1003" s="161">
        <v>1</v>
      </c>
      <c r="E1003" s="162" t="s">
        <v>563</v>
      </c>
      <c r="F1003" s="164">
        <v>0</v>
      </c>
      <c r="G1003" s="952"/>
      <c r="H1003" s="946"/>
      <c r="I1003" s="946"/>
      <c r="J1003" s="946"/>
      <c r="L1003" s="950"/>
      <c r="M1003" s="950"/>
      <c r="N1003" s="950"/>
    </row>
    <row r="1004" spans="1:14" ht="14">
      <c r="A1004" s="115"/>
      <c r="B1004" s="64" t="s">
        <v>634</v>
      </c>
      <c r="C1004" s="159">
        <v>1</v>
      </c>
      <c r="D1004" s="159">
        <v>1</v>
      </c>
      <c r="E1004" s="163" t="s">
        <v>563</v>
      </c>
      <c r="F1004" s="160">
        <v>0</v>
      </c>
      <c r="G1004" s="953"/>
      <c r="H1004" s="946"/>
      <c r="I1004" s="946"/>
      <c r="J1004" s="946"/>
      <c r="L1004" s="950"/>
      <c r="M1004" s="950"/>
      <c r="N1004" s="950"/>
    </row>
    <row r="1005" spans="1:14" ht="14">
      <c r="A1005" s="123">
        <v>63.3</v>
      </c>
      <c r="B1005" s="225" t="s">
        <v>1016</v>
      </c>
      <c r="C1005" s="165"/>
      <c r="D1005" s="166"/>
      <c r="E1005" s="167"/>
      <c r="F1005" s="168"/>
      <c r="G1005" s="954">
        <f>(C1006*D1006*F1006)+(C1007*D1007*F1007)+(C1008*D1008*F1008)</f>
        <v>0</v>
      </c>
      <c r="H1005" s="946" t="s">
        <v>1646</v>
      </c>
      <c r="I1005" s="946" t="s">
        <v>1646</v>
      </c>
      <c r="J1005" s="943" t="s">
        <v>1646</v>
      </c>
      <c r="L1005" s="950" t="str">
        <f t="shared" ref="L1005" si="610">IF(OR(H1005="Oui",H1005="Yes"),G1005,"")</f>
        <v/>
      </c>
      <c r="M1005" s="950" t="str">
        <f t="shared" ref="M1005" si="611">IF(OR(I1005="Oui",I1005="Yes"),G1005,"")</f>
        <v/>
      </c>
      <c r="N1005" s="940" t="str">
        <f t="shared" ref="N1005" si="612">IF(OR(J1005="Oui",J1005="Yes"),G1005,"")</f>
        <v/>
      </c>
    </row>
    <row r="1006" spans="1:14" ht="14">
      <c r="A1006" s="114"/>
      <c r="B1006" s="169" t="s">
        <v>1017</v>
      </c>
      <c r="C1006" s="161">
        <v>1</v>
      </c>
      <c r="D1006" s="161">
        <v>1</v>
      </c>
      <c r="E1006" s="162" t="s">
        <v>563</v>
      </c>
      <c r="F1006" s="164">
        <v>0</v>
      </c>
      <c r="G1006" s="955"/>
      <c r="H1006" s="946"/>
      <c r="I1006" s="946"/>
      <c r="J1006" s="944"/>
      <c r="L1006" s="950"/>
      <c r="M1006" s="950"/>
      <c r="N1006" s="941"/>
    </row>
    <row r="1007" spans="1:14" ht="14">
      <c r="A1007" s="114"/>
      <c r="B1007" s="169" t="s">
        <v>1018</v>
      </c>
      <c r="C1007" s="161">
        <v>1</v>
      </c>
      <c r="D1007" s="161">
        <v>1</v>
      </c>
      <c r="E1007" s="162" t="s">
        <v>563</v>
      </c>
      <c r="F1007" s="164">
        <v>0</v>
      </c>
      <c r="G1007" s="955"/>
      <c r="H1007" s="946"/>
      <c r="I1007" s="946"/>
      <c r="J1007" s="944"/>
      <c r="L1007" s="950"/>
      <c r="M1007" s="950"/>
      <c r="N1007" s="941"/>
    </row>
    <row r="1008" spans="1:14" ht="14">
      <c r="A1008" s="115"/>
      <c r="B1008" s="64" t="s">
        <v>1019</v>
      </c>
      <c r="C1008" s="159">
        <v>1</v>
      </c>
      <c r="D1008" s="159">
        <v>1</v>
      </c>
      <c r="E1008" s="163" t="s">
        <v>563</v>
      </c>
      <c r="F1008" s="160">
        <v>0</v>
      </c>
      <c r="G1008" s="956"/>
      <c r="H1008" s="946"/>
      <c r="I1008" s="946"/>
      <c r="J1008" s="945"/>
      <c r="L1008" s="950"/>
      <c r="M1008" s="950"/>
      <c r="N1008" s="942"/>
    </row>
    <row r="1009" spans="1:14" ht="14">
      <c r="A1009" s="126">
        <v>63.35</v>
      </c>
      <c r="B1009" s="225" t="s">
        <v>1020</v>
      </c>
      <c r="C1009" s="165"/>
      <c r="D1009" s="166"/>
      <c r="E1009" s="167"/>
      <c r="F1009" s="168"/>
      <c r="G1009" s="951">
        <f>(C1010*D1010*F1010)+(C1011*D1011*F1011)</f>
        <v>0</v>
      </c>
      <c r="H1009" s="946" t="s">
        <v>1646</v>
      </c>
      <c r="I1009" s="946" t="s">
        <v>1646</v>
      </c>
      <c r="J1009" s="946" t="s">
        <v>1646</v>
      </c>
      <c r="L1009" s="950" t="str">
        <f t="shared" ref="L1009" si="613">IF(OR(H1009="Oui",H1009="Yes"),G1009,"")</f>
        <v/>
      </c>
      <c r="M1009" s="950" t="str">
        <f t="shared" ref="M1009" si="614">IF(OR(I1009="Oui",I1009="Yes"),G1009,"")</f>
        <v/>
      </c>
      <c r="N1009" s="940" t="str">
        <f t="shared" ref="N1009" si="615">IF(OR(J1009="Oui",J1009="Yes"),G1009,"")</f>
        <v/>
      </c>
    </row>
    <row r="1010" spans="1:14" ht="14">
      <c r="A1010" s="127"/>
      <c r="B1010" s="169" t="s">
        <v>517</v>
      </c>
      <c r="C1010" s="161">
        <v>1</v>
      </c>
      <c r="D1010" s="161">
        <v>1</v>
      </c>
      <c r="E1010" s="162" t="s">
        <v>563</v>
      </c>
      <c r="F1010" s="164">
        <v>0</v>
      </c>
      <c r="G1010" s="952"/>
      <c r="H1010" s="946"/>
      <c r="I1010" s="946"/>
      <c r="J1010" s="946"/>
      <c r="L1010" s="950"/>
      <c r="M1010" s="950"/>
      <c r="N1010" s="941"/>
    </row>
    <row r="1011" spans="1:14" ht="14">
      <c r="A1011" s="128"/>
      <c r="B1011" s="64" t="s">
        <v>1021</v>
      </c>
      <c r="C1011" s="159">
        <v>1</v>
      </c>
      <c r="D1011" s="159">
        <v>1</v>
      </c>
      <c r="E1011" s="163" t="s">
        <v>563</v>
      </c>
      <c r="F1011" s="160">
        <v>0</v>
      </c>
      <c r="G1011" s="953"/>
      <c r="H1011" s="946"/>
      <c r="I1011" s="946"/>
      <c r="J1011" s="946"/>
      <c r="L1011" s="950"/>
      <c r="M1011" s="950"/>
      <c r="N1011" s="942"/>
    </row>
    <row r="1012" spans="1:14" ht="28">
      <c r="A1012" s="98" t="s">
        <v>438</v>
      </c>
      <c r="B1012" s="40" t="s">
        <v>1022</v>
      </c>
      <c r="C1012" s="60">
        <v>1</v>
      </c>
      <c r="D1012" s="60">
        <v>1</v>
      </c>
      <c r="E1012" s="61" t="s">
        <v>563</v>
      </c>
      <c r="F1012" s="62">
        <v>0</v>
      </c>
      <c r="G1012" s="412">
        <f>C1012*D1012*F1012</f>
        <v>0</v>
      </c>
      <c r="H1012" s="346" t="s">
        <v>1646</v>
      </c>
      <c r="I1012" s="346" t="s">
        <v>1646</v>
      </c>
      <c r="J1012" s="346" t="s">
        <v>1646</v>
      </c>
      <c r="L1012" s="828" t="str">
        <f t="shared" ref="L1012:L1013" si="616">IF(OR(H1012="Oui",H1012="Yes"),G1012,"")</f>
        <v/>
      </c>
      <c r="M1012" s="828" t="str">
        <f t="shared" ref="M1012:M1013" si="617">IF(OR(I1012="Oui",I1012="Yes"),G1012,"")</f>
        <v/>
      </c>
      <c r="N1012" s="830" t="str">
        <f t="shared" ref="N1012:N1013" si="618">IF(OR(J1012="Oui",J1012="Yes"),G1012,"")</f>
        <v/>
      </c>
    </row>
    <row r="1013" spans="1:14" ht="28">
      <c r="A1013" s="96" t="s">
        <v>439</v>
      </c>
      <c r="B1013" s="40" t="s">
        <v>787</v>
      </c>
      <c r="C1013" s="60">
        <v>1</v>
      </c>
      <c r="D1013" s="60">
        <v>1</v>
      </c>
      <c r="E1013" s="61" t="s">
        <v>563</v>
      </c>
      <c r="F1013" s="62">
        <v>0</v>
      </c>
      <c r="G1013" s="412">
        <f>C1013*D1013*F1013</f>
        <v>0</v>
      </c>
      <c r="H1013" s="346" t="s">
        <v>1646</v>
      </c>
      <c r="I1013" s="346" t="s">
        <v>1646</v>
      </c>
      <c r="J1013" s="346" t="s">
        <v>1646</v>
      </c>
      <c r="L1013" s="819" t="str">
        <f t="shared" si="616"/>
        <v/>
      </c>
      <c r="M1013" s="819" t="str">
        <f t="shared" si="617"/>
        <v/>
      </c>
      <c r="N1013" s="829" t="str">
        <f t="shared" si="618"/>
        <v/>
      </c>
    </row>
    <row r="1014" spans="1:14" s="56" customFormat="1" ht="19" customHeight="1">
      <c r="A1014" s="95">
        <v>63</v>
      </c>
      <c r="B1014" s="191" t="s">
        <v>1117</v>
      </c>
      <c r="C1014" s="83"/>
      <c r="D1014" s="84"/>
      <c r="E1014" s="84"/>
      <c r="F1014" s="84"/>
      <c r="G1014" s="408">
        <f>SUM(G987:G1013)</f>
        <v>0</v>
      </c>
      <c r="H1014" s="297"/>
      <c r="I1014" s="297"/>
      <c r="J1014" s="297"/>
      <c r="L1014" s="825">
        <f t="shared" ref="L1014" si="619">SUM(L987:L1013)</f>
        <v>0</v>
      </c>
      <c r="M1014" s="825">
        <f t="shared" ref="M1014" si="620">SUM(M987:M1013)</f>
        <v>0</v>
      </c>
      <c r="N1014" s="826">
        <f t="shared" ref="N1014" si="621">SUM(N987:N1013)</f>
        <v>0</v>
      </c>
    </row>
    <row r="1015" spans="1:14">
      <c r="A1015" s="73"/>
      <c r="D1015" s="42"/>
      <c r="G1015" s="425"/>
    </row>
    <row r="1016" spans="1:14">
      <c r="A1016" s="94">
        <v>64</v>
      </c>
      <c r="B1016" s="190" t="s">
        <v>1629</v>
      </c>
      <c r="C1016" s="75"/>
      <c r="D1016" s="76"/>
      <c r="E1016" s="76"/>
      <c r="F1016" s="76"/>
      <c r="G1016" s="427"/>
    </row>
    <row r="1017" spans="1:14" ht="42">
      <c r="A1017" s="298" t="s">
        <v>592</v>
      </c>
      <c r="B1017" s="299" t="s">
        <v>562</v>
      </c>
      <c r="C1017" s="300" t="s">
        <v>668</v>
      </c>
      <c r="D1017" s="301" t="s">
        <v>669</v>
      </c>
      <c r="E1017" s="301" t="s">
        <v>670</v>
      </c>
      <c r="F1017" s="302" t="s">
        <v>671</v>
      </c>
      <c r="G1017" s="424" t="s">
        <v>560</v>
      </c>
      <c r="H1017" s="417" t="s">
        <v>2837</v>
      </c>
      <c r="I1017" s="418" t="s">
        <v>2793</v>
      </c>
      <c r="J1017" s="418" t="s">
        <v>1647</v>
      </c>
      <c r="L1017" s="822" t="s">
        <v>2837</v>
      </c>
      <c r="M1017" s="823" t="s">
        <v>2793</v>
      </c>
      <c r="N1017" s="823" t="s">
        <v>1647</v>
      </c>
    </row>
    <row r="1018" spans="1:14" ht="28">
      <c r="A1018" s="98" t="s">
        <v>440</v>
      </c>
      <c r="B1018" s="40" t="s">
        <v>1023</v>
      </c>
      <c r="C1018" s="60">
        <v>1</v>
      </c>
      <c r="D1018" s="60">
        <v>1</v>
      </c>
      <c r="E1018" s="61" t="s">
        <v>563</v>
      </c>
      <c r="F1018" s="62">
        <v>0</v>
      </c>
      <c r="G1018" s="412">
        <f t="shared" ref="G1018:G1035" si="622">C1018*D1018*F1018</f>
        <v>0</v>
      </c>
      <c r="H1018" s="346" t="s">
        <v>1646</v>
      </c>
      <c r="I1018" s="346" t="s">
        <v>1646</v>
      </c>
      <c r="J1018" s="346" t="s">
        <v>1646</v>
      </c>
      <c r="L1018" s="819" t="str">
        <f t="shared" ref="L1018" si="623">IF(OR(H1018="Oui",H1018="Yes"),G1018,"")</f>
        <v/>
      </c>
      <c r="M1018" s="819" t="str">
        <f t="shared" ref="M1018" si="624">IF(OR(I1018="Oui",I1018="Yes"),G1018,"")</f>
        <v/>
      </c>
      <c r="N1018" s="819" t="str">
        <f t="shared" ref="N1018" si="625">IF(OR(J1018="Oui",J1018="Yes"),G1018,"")</f>
        <v/>
      </c>
    </row>
    <row r="1019" spans="1:14" ht="28">
      <c r="A1019" s="98" t="s">
        <v>441</v>
      </c>
      <c r="B1019" s="40" t="s">
        <v>1184</v>
      </c>
      <c r="C1019" s="60">
        <v>1</v>
      </c>
      <c r="D1019" s="60">
        <v>1</v>
      </c>
      <c r="E1019" s="61" t="s">
        <v>563</v>
      </c>
      <c r="F1019" s="62">
        <v>0</v>
      </c>
      <c r="G1019" s="412">
        <f t="shared" si="622"/>
        <v>0</v>
      </c>
      <c r="H1019" s="346" t="s">
        <v>1646</v>
      </c>
      <c r="I1019" s="346" t="s">
        <v>1646</v>
      </c>
      <c r="J1019" s="346" t="s">
        <v>1646</v>
      </c>
      <c r="L1019" s="819" t="str">
        <f t="shared" ref="L1019:L1035" si="626">IF(OR(H1019="Oui",H1019="Yes"),G1019,"")</f>
        <v/>
      </c>
      <c r="M1019" s="819" t="str">
        <f t="shared" ref="M1019:M1035" si="627">IF(OR(I1019="Oui",I1019="Yes"),G1019,"")</f>
        <v/>
      </c>
      <c r="N1019" s="819" t="str">
        <f t="shared" ref="N1019:N1035" si="628">IF(OR(J1019="Oui",J1019="Yes"),G1019,"")</f>
        <v/>
      </c>
    </row>
    <row r="1020" spans="1:14" ht="28">
      <c r="A1020" s="98" t="s">
        <v>442</v>
      </c>
      <c r="B1020" s="40" t="s">
        <v>1024</v>
      </c>
      <c r="C1020" s="60">
        <v>1</v>
      </c>
      <c r="D1020" s="60">
        <v>1</v>
      </c>
      <c r="E1020" s="61" t="s">
        <v>563</v>
      </c>
      <c r="F1020" s="62">
        <v>0</v>
      </c>
      <c r="G1020" s="412">
        <f t="shared" si="622"/>
        <v>0</v>
      </c>
      <c r="H1020" s="346" t="s">
        <v>1646</v>
      </c>
      <c r="I1020" s="346" t="s">
        <v>1646</v>
      </c>
      <c r="J1020" s="346" t="s">
        <v>1646</v>
      </c>
      <c r="L1020" s="819" t="str">
        <f t="shared" si="626"/>
        <v/>
      </c>
      <c r="M1020" s="819" t="str">
        <f t="shared" si="627"/>
        <v/>
      </c>
      <c r="N1020" s="819" t="str">
        <f t="shared" si="628"/>
        <v/>
      </c>
    </row>
    <row r="1021" spans="1:14" ht="28">
      <c r="A1021" s="98" t="s">
        <v>443</v>
      </c>
      <c r="B1021" s="40" t="s">
        <v>1025</v>
      </c>
      <c r="C1021" s="60">
        <v>1</v>
      </c>
      <c r="D1021" s="60">
        <v>1</v>
      </c>
      <c r="E1021" s="61" t="s">
        <v>563</v>
      </c>
      <c r="F1021" s="62">
        <v>0</v>
      </c>
      <c r="G1021" s="412">
        <f t="shared" si="622"/>
        <v>0</v>
      </c>
      <c r="H1021" s="346" t="s">
        <v>1646</v>
      </c>
      <c r="I1021" s="346" t="s">
        <v>1646</v>
      </c>
      <c r="J1021" s="346" t="s">
        <v>1646</v>
      </c>
      <c r="L1021" s="819" t="str">
        <f t="shared" si="626"/>
        <v/>
      </c>
      <c r="M1021" s="819" t="str">
        <f t="shared" si="627"/>
        <v/>
      </c>
      <c r="N1021" s="819" t="str">
        <f t="shared" si="628"/>
        <v/>
      </c>
    </row>
    <row r="1022" spans="1:14" ht="28">
      <c r="A1022" s="98" t="s">
        <v>444</v>
      </c>
      <c r="B1022" s="40" t="s">
        <v>1026</v>
      </c>
      <c r="C1022" s="60">
        <v>1</v>
      </c>
      <c r="D1022" s="60">
        <v>1</v>
      </c>
      <c r="E1022" s="61" t="s">
        <v>563</v>
      </c>
      <c r="F1022" s="62">
        <v>0</v>
      </c>
      <c r="G1022" s="412">
        <f t="shared" si="622"/>
        <v>0</v>
      </c>
      <c r="H1022" s="346" t="s">
        <v>1646</v>
      </c>
      <c r="I1022" s="346" t="s">
        <v>1646</v>
      </c>
      <c r="J1022" s="346" t="s">
        <v>1646</v>
      </c>
      <c r="L1022" s="819" t="str">
        <f t="shared" si="626"/>
        <v/>
      </c>
      <c r="M1022" s="819" t="str">
        <f t="shared" si="627"/>
        <v/>
      </c>
      <c r="N1022" s="819" t="str">
        <f t="shared" si="628"/>
        <v/>
      </c>
    </row>
    <row r="1023" spans="1:14" ht="28">
      <c r="A1023" s="98" t="s">
        <v>445</v>
      </c>
      <c r="B1023" s="40" t="s">
        <v>1027</v>
      </c>
      <c r="C1023" s="60">
        <v>1</v>
      </c>
      <c r="D1023" s="60">
        <v>1</v>
      </c>
      <c r="E1023" s="61" t="s">
        <v>563</v>
      </c>
      <c r="F1023" s="62">
        <v>0</v>
      </c>
      <c r="G1023" s="412">
        <f t="shared" si="622"/>
        <v>0</v>
      </c>
      <c r="H1023" s="346" t="s">
        <v>1646</v>
      </c>
      <c r="I1023" s="346" t="s">
        <v>1646</v>
      </c>
      <c r="J1023" s="346" t="s">
        <v>1646</v>
      </c>
      <c r="L1023" s="819" t="str">
        <f t="shared" si="626"/>
        <v/>
      </c>
      <c r="M1023" s="819" t="str">
        <f t="shared" si="627"/>
        <v/>
      </c>
      <c r="N1023" s="819" t="str">
        <f t="shared" si="628"/>
        <v/>
      </c>
    </row>
    <row r="1024" spans="1:14" ht="28">
      <c r="A1024" s="98" t="s">
        <v>446</v>
      </c>
      <c r="B1024" s="40" t="s">
        <v>1028</v>
      </c>
      <c r="C1024" s="60">
        <v>1</v>
      </c>
      <c r="D1024" s="60">
        <v>1</v>
      </c>
      <c r="E1024" s="61" t="s">
        <v>563</v>
      </c>
      <c r="F1024" s="62">
        <v>0</v>
      </c>
      <c r="G1024" s="412">
        <f t="shared" si="622"/>
        <v>0</v>
      </c>
      <c r="H1024" s="346" t="s">
        <v>1646</v>
      </c>
      <c r="I1024" s="346" t="s">
        <v>1646</v>
      </c>
      <c r="J1024" s="346" t="s">
        <v>1646</v>
      </c>
      <c r="L1024" s="819" t="str">
        <f t="shared" si="626"/>
        <v/>
      </c>
      <c r="M1024" s="819" t="str">
        <f t="shared" si="627"/>
        <v/>
      </c>
      <c r="N1024" s="819" t="str">
        <f t="shared" si="628"/>
        <v/>
      </c>
    </row>
    <row r="1025" spans="1:14" ht="28">
      <c r="A1025" s="98" t="s">
        <v>447</v>
      </c>
      <c r="B1025" s="40" t="s">
        <v>1029</v>
      </c>
      <c r="C1025" s="60">
        <v>1</v>
      </c>
      <c r="D1025" s="60">
        <v>1</v>
      </c>
      <c r="E1025" s="61" t="s">
        <v>563</v>
      </c>
      <c r="F1025" s="62">
        <v>0</v>
      </c>
      <c r="G1025" s="412">
        <f t="shared" si="622"/>
        <v>0</v>
      </c>
      <c r="H1025" s="346" t="s">
        <v>1646</v>
      </c>
      <c r="I1025" s="346" t="s">
        <v>1646</v>
      </c>
      <c r="J1025" s="346" t="s">
        <v>1646</v>
      </c>
      <c r="L1025" s="819" t="str">
        <f t="shared" si="626"/>
        <v/>
      </c>
      <c r="M1025" s="819" t="str">
        <f t="shared" si="627"/>
        <v/>
      </c>
      <c r="N1025" s="819" t="str">
        <f t="shared" si="628"/>
        <v/>
      </c>
    </row>
    <row r="1026" spans="1:14" ht="28">
      <c r="A1026" s="98" t="s">
        <v>448</v>
      </c>
      <c r="B1026" s="40" t="s">
        <v>1030</v>
      </c>
      <c r="C1026" s="60">
        <v>1</v>
      </c>
      <c r="D1026" s="60">
        <v>1</v>
      </c>
      <c r="E1026" s="61" t="s">
        <v>563</v>
      </c>
      <c r="F1026" s="62">
        <v>0</v>
      </c>
      <c r="G1026" s="412">
        <f t="shared" si="622"/>
        <v>0</v>
      </c>
      <c r="H1026" s="346" t="s">
        <v>1646</v>
      </c>
      <c r="I1026" s="346" t="s">
        <v>1646</v>
      </c>
      <c r="J1026" s="346" t="s">
        <v>1646</v>
      </c>
      <c r="L1026" s="819" t="str">
        <f t="shared" si="626"/>
        <v/>
      </c>
      <c r="M1026" s="819" t="str">
        <f t="shared" si="627"/>
        <v/>
      </c>
      <c r="N1026" s="819" t="str">
        <f t="shared" si="628"/>
        <v/>
      </c>
    </row>
    <row r="1027" spans="1:14" ht="28">
      <c r="A1027" s="99" t="s">
        <v>449</v>
      </c>
      <c r="B1027" s="199" t="s">
        <v>1185</v>
      </c>
      <c r="C1027" s="60">
        <v>1</v>
      </c>
      <c r="D1027" s="60">
        <v>1</v>
      </c>
      <c r="E1027" s="61" t="s">
        <v>563</v>
      </c>
      <c r="F1027" s="62">
        <v>0</v>
      </c>
      <c r="G1027" s="412">
        <f t="shared" si="622"/>
        <v>0</v>
      </c>
      <c r="H1027" s="346" t="s">
        <v>1646</v>
      </c>
      <c r="I1027" s="346" t="s">
        <v>1646</v>
      </c>
      <c r="J1027" s="346" t="s">
        <v>1646</v>
      </c>
      <c r="L1027" s="819" t="str">
        <f t="shared" si="626"/>
        <v/>
      </c>
      <c r="M1027" s="819" t="str">
        <f t="shared" si="627"/>
        <v/>
      </c>
      <c r="N1027" s="819" t="str">
        <f t="shared" si="628"/>
        <v/>
      </c>
    </row>
    <row r="1028" spans="1:14" ht="28">
      <c r="A1028" s="98" t="s">
        <v>450</v>
      </c>
      <c r="B1028" s="195" t="s">
        <v>1186</v>
      </c>
      <c r="C1028" s="60">
        <v>1</v>
      </c>
      <c r="D1028" s="60">
        <v>1</v>
      </c>
      <c r="E1028" s="61" t="s">
        <v>563</v>
      </c>
      <c r="F1028" s="62">
        <v>0</v>
      </c>
      <c r="G1028" s="412">
        <f t="shared" si="622"/>
        <v>0</v>
      </c>
      <c r="H1028" s="346" t="s">
        <v>1646</v>
      </c>
      <c r="I1028" s="346" t="s">
        <v>1646</v>
      </c>
      <c r="J1028" s="346" t="s">
        <v>1646</v>
      </c>
      <c r="L1028" s="819" t="str">
        <f t="shared" si="626"/>
        <v/>
      </c>
      <c r="M1028" s="819" t="str">
        <f t="shared" si="627"/>
        <v/>
      </c>
      <c r="N1028" s="819" t="str">
        <f t="shared" si="628"/>
        <v/>
      </c>
    </row>
    <row r="1029" spans="1:14" ht="28">
      <c r="A1029" s="98" t="s">
        <v>543</v>
      </c>
      <c r="B1029" s="40" t="s">
        <v>1032</v>
      </c>
      <c r="C1029" s="60">
        <v>1</v>
      </c>
      <c r="D1029" s="60">
        <v>1</v>
      </c>
      <c r="E1029" s="61" t="s">
        <v>563</v>
      </c>
      <c r="F1029" s="62">
        <v>0</v>
      </c>
      <c r="G1029" s="412">
        <f t="shared" si="622"/>
        <v>0</v>
      </c>
      <c r="H1029" s="346" t="s">
        <v>1646</v>
      </c>
      <c r="I1029" s="346" t="s">
        <v>1646</v>
      </c>
      <c r="J1029" s="346" t="s">
        <v>1646</v>
      </c>
      <c r="L1029" s="819" t="str">
        <f t="shared" si="626"/>
        <v/>
      </c>
      <c r="M1029" s="819" t="str">
        <f t="shared" si="627"/>
        <v/>
      </c>
      <c r="N1029" s="819" t="str">
        <f t="shared" si="628"/>
        <v/>
      </c>
    </row>
    <row r="1030" spans="1:14" ht="28">
      <c r="A1030" s="99" t="s">
        <v>451</v>
      </c>
      <c r="B1030" s="64" t="s">
        <v>1031</v>
      </c>
      <c r="C1030" s="60">
        <v>1</v>
      </c>
      <c r="D1030" s="60">
        <v>1</v>
      </c>
      <c r="E1030" s="61" t="s">
        <v>563</v>
      </c>
      <c r="F1030" s="62">
        <v>0</v>
      </c>
      <c r="G1030" s="412">
        <f t="shared" si="622"/>
        <v>0</v>
      </c>
      <c r="H1030" s="346" t="s">
        <v>1646</v>
      </c>
      <c r="I1030" s="346" t="s">
        <v>1646</v>
      </c>
      <c r="J1030" s="346" t="s">
        <v>1646</v>
      </c>
      <c r="L1030" s="819" t="str">
        <f t="shared" si="626"/>
        <v/>
      </c>
      <c r="M1030" s="819" t="str">
        <f t="shared" si="627"/>
        <v/>
      </c>
      <c r="N1030" s="819" t="str">
        <f t="shared" si="628"/>
        <v/>
      </c>
    </row>
    <row r="1031" spans="1:14" ht="28">
      <c r="A1031" s="99" t="s">
        <v>452</v>
      </c>
      <c r="B1031" s="64" t="s">
        <v>1033</v>
      </c>
      <c r="C1031" s="60">
        <v>1</v>
      </c>
      <c r="D1031" s="60">
        <v>1</v>
      </c>
      <c r="E1031" s="61" t="s">
        <v>563</v>
      </c>
      <c r="F1031" s="62">
        <v>0</v>
      </c>
      <c r="G1031" s="412">
        <f t="shared" si="622"/>
        <v>0</v>
      </c>
      <c r="H1031" s="346" t="s">
        <v>1646</v>
      </c>
      <c r="I1031" s="346" t="s">
        <v>1646</v>
      </c>
      <c r="J1031" s="346" t="s">
        <v>1646</v>
      </c>
      <c r="L1031" s="819" t="str">
        <f t="shared" si="626"/>
        <v/>
      </c>
      <c r="M1031" s="819" t="str">
        <f t="shared" si="627"/>
        <v/>
      </c>
      <c r="N1031" s="819" t="str">
        <f t="shared" si="628"/>
        <v/>
      </c>
    </row>
    <row r="1032" spans="1:14" ht="28">
      <c r="A1032" s="99" t="s">
        <v>525</v>
      </c>
      <c r="B1032" s="64" t="s">
        <v>1009</v>
      </c>
      <c r="C1032" s="60">
        <v>1</v>
      </c>
      <c r="D1032" s="60">
        <v>1</v>
      </c>
      <c r="E1032" s="61" t="s">
        <v>563</v>
      </c>
      <c r="F1032" s="62">
        <v>0</v>
      </c>
      <c r="G1032" s="412">
        <f t="shared" si="622"/>
        <v>0</v>
      </c>
      <c r="H1032" s="346" t="s">
        <v>1646</v>
      </c>
      <c r="I1032" s="346" t="s">
        <v>1646</v>
      </c>
      <c r="J1032" s="346" t="s">
        <v>1646</v>
      </c>
      <c r="L1032" s="819" t="str">
        <f t="shared" si="626"/>
        <v/>
      </c>
      <c r="M1032" s="819" t="str">
        <f t="shared" si="627"/>
        <v/>
      </c>
      <c r="N1032" s="819" t="str">
        <f t="shared" si="628"/>
        <v/>
      </c>
    </row>
    <row r="1033" spans="1:14" ht="28">
      <c r="A1033" s="99" t="s">
        <v>453</v>
      </c>
      <c r="B1033" s="64" t="s">
        <v>1034</v>
      </c>
      <c r="C1033" s="60">
        <v>1</v>
      </c>
      <c r="D1033" s="60">
        <v>1</v>
      </c>
      <c r="E1033" s="61" t="s">
        <v>563</v>
      </c>
      <c r="F1033" s="62">
        <v>0</v>
      </c>
      <c r="G1033" s="412">
        <f t="shared" si="622"/>
        <v>0</v>
      </c>
      <c r="H1033" s="346" t="s">
        <v>1646</v>
      </c>
      <c r="I1033" s="346" t="s">
        <v>1646</v>
      </c>
      <c r="J1033" s="346" t="s">
        <v>1646</v>
      </c>
      <c r="L1033" s="819" t="str">
        <f t="shared" si="626"/>
        <v/>
      </c>
      <c r="M1033" s="819" t="str">
        <f t="shared" si="627"/>
        <v/>
      </c>
      <c r="N1033" s="819" t="str">
        <f t="shared" si="628"/>
        <v/>
      </c>
    </row>
    <row r="1034" spans="1:14" ht="28">
      <c r="A1034" s="99" t="s">
        <v>454</v>
      </c>
      <c r="B1034" s="64" t="s">
        <v>1035</v>
      </c>
      <c r="C1034" s="60">
        <v>1</v>
      </c>
      <c r="D1034" s="60">
        <v>1</v>
      </c>
      <c r="E1034" s="61" t="s">
        <v>563</v>
      </c>
      <c r="F1034" s="62">
        <v>0</v>
      </c>
      <c r="G1034" s="412">
        <f t="shared" si="622"/>
        <v>0</v>
      </c>
      <c r="H1034" s="346" t="s">
        <v>1646</v>
      </c>
      <c r="I1034" s="346" t="s">
        <v>1646</v>
      </c>
      <c r="J1034" s="346" t="s">
        <v>1646</v>
      </c>
      <c r="L1034" s="819" t="str">
        <f t="shared" si="626"/>
        <v/>
      </c>
      <c r="M1034" s="819" t="str">
        <f t="shared" si="627"/>
        <v/>
      </c>
      <c r="N1034" s="819" t="str">
        <f t="shared" si="628"/>
        <v/>
      </c>
    </row>
    <row r="1035" spans="1:14" ht="28">
      <c r="A1035" s="98" t="s">
        <v>455</v>
      </c>
      <c r="B1035" s="40" t="s">
        <v>787</v>
      </c>
      <c r="C1035" s="60">
        <v>1</v>
      </c>
      <c r="D1035" s="60">
        <v>1</v>
      </c>
      <c r="E1035" s="61" t="s">
        <v>563</v>
      </c>
      <c r="F1035" s="62">
        <v>0</v>
      </c>
      <c r="G1035" s="412">
        <f t="shared" si="622"/>
        <v>0</v>
      </c>
      <c r="H1035" s="346" t="s">
        <v>1646</v>
      </c>
      <c r="I1035" s="346" t="s">
        <v>1646</v>
      </c>
      <c r="J1035" s="346" t="s">
        <v>1646</v>
      </c>
      <c r="L1035" s="819" t="str">
        <f t="shared" si="626"/>
        <v/>
      </c>
      <c r="M1035" s="819" t="str">
        <f t="shared" si="627"/>
        <v/>
      </c>
      <c r="N1035" s="819" t="str">
        <f t="shared" si="628"/>
        <v/>
      </c>
    </row>
    <row r="1036" spans="1:14" s="56" customFormat="1" ht="19" customHeight="1">
      <c r="A1036" s="95">
        <v>64</v>
      </c>
      <c r="B1036" s="191" t="s">
        <v>1630</v>
      </c>
      <c r="C1036" s="83"/>
      <c r="D1036" s="84"/>
      <c r="E1036" s="84"/>
      <c r="F1036" s="84"/>
      <c r="G1036" s="408">
        <f>SUM(G1018:G1035)</f>
        <v>0</v>
      </c>
      <c r="H1036" s="297"/>
      <c r="I1036" s="297"/>
      <c r="J1036" s="297"/>
      <c r="L1036" s="825">
        <f t="shared" ref="L1036" si="629">SUM(L1018:L1035)</f>
        <v>0</v>
      </c>
      <c r="M1036" s="825">
        <f t="shared" ref="M1036" si="630">SUM(M1018:M1035)</f>
        <v>0</v>
      </c>
      <c r="N1036" s="825">
        <f t="shared" ref="N1036" si="631">SUM(N1018:N1035)</f>
        <v>0</v>
      </c>
    </row>
    <row r="1037" spans="1:14">
      <c r="A1037" s="73"/>
      <c r="D1037" s="42"/>
      <c r="G1037" s="425"/>
    </row>
    <row r="1038" spans="1:14">
      <c r="A1038" s="94">
        <v>65</v>
      </c>
      <c r="B1038" s="190" t="s">
        <v>1118</v>
      </c>
      <c r="C1038" s="75"/>
      <c r="D1038" s="76"/>
      <c r="E1038" s="76"/>
      <c r="F1038" s="76"/>
      <c r="G1038" s="427"/>
    </row>
    <row r="1039" spans="1:14" ht="42">
      <c r="A1039" s="298" t="s">
        <v>592</v>
      </c>
      <c r="B1039" s="299" t="s">
        <v>562</v>
      </c>
      <c r="C1039" s="300" t="s">
        <v>668</v>
      </c>
      <c r="D1039" s="301" t="s">
        <v>669</v>
      </c>
      <c r="E1039" s="301" t="s">
        <v>670</v>
      </c>
      <c r="F1039" s="302" t="s">
        <v>671</v>
      </c>
      <c r="G1039" s="424" t="s">
        <v>560</v>
      </c>
      <c r="H1039" s="417" t="s">
        <v>2837</v>
      </c>
      <c r="I1039" s="418" t="s">
        <v>2793</v>
      </c>
      <c r="J1039" s="418" t="s">
        <v>1647</v>
      </c>
      <c r="L1039" s="822" t="s">
        <v>2837</v>
      </c>
      <c r="M1039" s="823" t="s">
        <v>2793</v>
      </c>
      <c r="N1039" s="823" t="s">
        <v>1647</v>
      </c>
    </row>
    <row r="1040" spans="1:14" ht="28">
      <c r="A1040" s="98" t="s">
        <v>456</v>
      </c>
      <c r="B1040" s="40" t="s">
        <v>1036</v>
      </c>
      <c r="C1040" s="60">
        <v>1</v>
      </c>
      <c r="D1040" s="60">
        <v>1</v>
      </c>
      <c r="E1040" s="61" t="s">
        <v>563</v>
      </c>
      <c r="F1040" s="62">
        <v>0</v>
      </c>
      <c r="G1040" s="412">
        <f>C1040*D1040*F1040</f>
        <v>0</v>
      </c>
      <c r="H1040" s="346" t="s">
        <v>1646</v>
      </c>
      <c r="I1040" s="346" t="s">
        <v>1646</v>
      </c>
      <c r="J1040" s="346" t="s">
        <v>1646</v>
      </c>
      <c r="L1040" s="828" t="str">
        <f t="shared" ref="L1040" si="632">IF(OR(H1040="Oui",H1040="Yes"),G1040,"")</f>
        <v/>
      </c>
      <c r="M1040" s="828" t="str">
        <f t="shared" ref="M1040" si="633">IF(OR(I1040="Oui",I1040="Yes"),G1040,"")</f>
        <v/>
      </c>
      <c r="N1040" s="828" t="str">
        <f t="shared" ref="N1040" si="634">IF(OR(J1040="Oui",J1040="Yes"),G1040,"")</f>
        <v/>
      </c>
    </row>
    <row r="1041" spans="1:14" ht="28">
      <c r="A1041" s="99" t="s">
        <v>457</v>
      </c>
      <c r="B1041" s="64" t="s">
        <v>1037</v>
      </c>
      <c r="C1041" s="60">
        <v>1</v>
      </c>
      <c r="D1041" s="60">
        <v>1</v>
      </c>
      <c r="E1041" s="61" t="s">
        <v>563</v>
      </c>
      <c r="F1041" s="62">
        <v>0</v>
      </c>
      <c r="G1041" s="412">
        <f>C1041*D1041*F1041</f>
        <v>0</v>
      </c>
      <c r="H1041" s="346" t="s">
        <v>1646</v>
      </c>
      <c r="I1041" s="346" t="s">
        <v>1646</v>
      </c>
      <c r="J1041" s="346" t="s">
        <v>1646</v>
      </c>
      <c r="L1041" s="828" t="str">
        <f t="shared" ref="L1041:L1071" si="635">IF(OR(H1041="Oui",H1041="Yes"),G1041,"")</f>
        <v/>
      </c>
      <c r="M1041" s="828" t="str">
        <f t="shared" ref="M1041:M1071" si="636">IF(OR(I1041="Oui",I1041="Yes"),G1041,"")</f>
        <v/>
      </c>
      <c r="N1041" s="828" t="str">
        <f t="shared" ref="N1041:N1071" si="637">IF(OR(J1041="Oui",J1041="Yes"),G1041,"")</f>
        <v/>
      </c>
    </row>
    <row r="1042" spans="1:14" ht="28">
      <c r="A1042" s="98" t="s">
        <v>458</v>
      </c>
      <c r="B1042" s="40" t="s">
        <v>1038</v>
      </c>
      <c r="C1042" s="60">
        <v>1</v>
      </c>
      <c r="D1042" s="60">
        <v>1</v>
      </c>
      <c r="E1042" s="61" t="s">
        <v>563</v>
      </c>
      <c r="F1042" s="62">
        <v>0</v>
      </c>
      <c r="G1042" s="412">
        <f>C1042*D1042*F1042</f>
        <v>0</v>
      </c>
      <c r="H1042" s="346" t="s">
        <v>1646</v>
      </c>
      <c r="I1042" s="346" t="s">
        <v>1646</v>
      </c>
      <c r="J1042" s="346" t="s">
        <v>1646</v>
      </c>
      <c r="L1042" s="828" t="str">
        <f t="shared" si="635"/>
        <v/>
      </c>
      <c r="M1042" s="828" t="str">
        <f t="shared" si="636"/>
        <v/>
      </c>
      <c r="N1042" s="828" t="str">
        <f t="shared" si="637"/>
        <v/>
      </c>
    </row>
    <row r="1043" spans="1:14" ht="28">
      <c r="A1043" s="98" t="s">
        <v>459</v>
      </c>
      <c r="B1043" s="40" t="s">
        <v>1039</v>
      </c>
      <c r="C1043" s="60">
        <v>1</v>
      </c>
      <c r="D1043" s="60">
        <v>1</v>
      </c>
      <c r="E1043" s="61" t="s">
        <v>563</v>
      </c>
      <c r="F1043" s="62">
        <v>0</v>
      </c>
      <c r="G1043" s="412">
        <f>C1043*D1043*F1043</f>
        <v>0</v>
      </c>
      <c r="H1043" s="346" t="s">
        <v>1646</v>
      </c>
      <c r="I1043" s="346" t="s">
        <v>1646</v>
      </c>
      <c r="J1043" s="346" t="s">
        <v>1646</v>
      </c>
      <c r="L1043" s="828" t="str">
        <f t="shared" si="635"/>
        <v/>
      </c>
      <c r="M1043" s="828" t="str">
        <f t="shared" si="636"/>
        <v/>
      </c>
      <c r="N1043" s="828" t="str">
        <f t="shared" si="637"/>
        <v/>
      </c>
    </row>
    <row r="1044" spans="1:14" ht="14">
      <c r="A1044" s="123">
        <v>65.150000000000006</v>
      </c>
      <c r="B1044" s="225" t="s">
        <v>1040</v>
      </c>
      <c r="C1044" s="165"/>
      <c r="D1044" s="166"/>
      <c r="E1044" s="167"/>
      <c r="F1044" s="168"/>
      <c r="G1044" s="951">
        <f>(C1045*D1045*F1045)+(C1046*D1046*F1046)</f>
        <v>0</v>
      </c>
      <c r="H1044" s="943" t="s">
        <v>1646</v>
      </c>
      <c r="I1044" s="943" t="s">
        <v>1646</v>
      </c>
      <c r="J1044" s="943" t="s">
        <v>1646</v>
      </c>
      <c r="L1044" s="950" t="str">
        <f t="shared" si="635"/>
        <v/>
      </c>
      <c r="M1044" s="950" t="str">
        <f t="shared" si="636"/>
        <v/>
      </c>
      <c r="N1044" s="950" t="str">
        <f t="shared" si="637"/>
        <v/>
      </c>
    </row>
    <row r="1045" spans="1:14" ht="14">
      <c r="A1045" s="114"/>
      <c r="B1045" s="169" t="s">
        <v>2807</v>
      </c>
      <c r="C1045" s="161">
        <v>1</v>
      </c>
      <c r="D1045" s="161">
        <v>1</v>
      </c>
      <c r="E1045" s="162" t="s">
        <v>563</v>
      </c>
      <c r="F1045" s="164">
        <v>0</v>
      </c>
      <c r="G1045" s="952"/>
      <c r="H1045" s="944"/>
      <c r="I1045" s="944"/>
      <c r="J1045" s="944"/>
      <c r="L1045" s="950"/>
      <c r="M1045" s="950"/>
      <c r="N1045" s="950" t="str">
        <f t="shared" si="637"/>
        <v/>
      </c>
    </row>
    <row r="1046" spans="1:14" ht="14">
      <c r="A1046" s="115"/>
      <c r="B1046" s="64" t="s">
        <v>1021</v>
      </c>
      <c r="C1046" s="159">
        <v>1</v>
      </c>
      <c r="D1046" s="159">
        <v>1</v>
      </c>
      <c r="E1046" s="163" t="s">
        <v>563</v>
      </c>
      <c r="F1046" s="160">
        <v>0</v>
      </c>
      <c r="G1046" s="953"/>
      <c r="H1046" s="945"/>
      <c r="I1046" s="945"/>
      <c r="J1046" s="945"/>
      <c r="L1046" s="950"/>
      <c r="M1046" s="950"/>
      <c r="N1046" s="950" t="str">
        <f t="shared" si="637"/>
        <v/>
      </c>
    </row>
    <row r="1047" spans="1:14" ht="28">
      <c r="A1047" s="98" t="s">
        <v>460</v>
      </c>
      <c r="B1047" s="40" t="s">
        <v>1041</v>
      </c>
      <c r="C1047" s="60">
        <v>1</v>
      </c>
      <c r="D1047" s="60">
        <v>1</v>
      </c>
      <c r="E1047" s="61" t="s">
        <v>563</v>
      </c>
      <c r="F1047" s="62">
        <v>0</v>
      </c>
      <c r="G1047" s="412">
        <f>C1047*D1047*F1047</f>
        <v>0</v>
      </c>
      <c r="H1047" s="346" t="s">
        <v>1646</v>
      </c>
      <c r="I1047" s="346" t="s">
        <v>1646</v>
      </c>
      <c r="J1047" s="346" t="s">
        <v>1646</v>
      </c>
      <c r="L1047" s="828" t="str">
        <f t="shared" si="635"/>
        <v/>
      </c>
      <c r="M1047" s="828" t="str">
        <f t="shared" si="636"/>
        <v/>
      </c>
      <c r="N1047" s="828" t="str">
        <f t="shared" si="637"/>
        <v/>
      </c>
    </row>
    <row r="1048" spans="1:14" ht="28">
      <c r="A1048" s="98" t="s">
        <v>461</v>
      </c>
      <c r="B1048" s="40" t="s">
        <v>1042</v>
      </c>
      <c r="C1048" s="60">
        <v>1</v>
      </c>
      <c r="D1048" s="60">
        <v>1</v>
      </c>
      <c r="E1048" s="61" t="s">
        <v>563</v>
      </c>
      <c r="F1048" s="62">
        <v>0</v>
      </c>
      <c r="G1048" s="412">
        <f>C1048*D1048*F1048</f>
        <v>0</v>
      </c>
      <c r="H1048" s="346" t="s">
        <v>1646</v>
      </c>
      <c r="I1048" s="346" t="s">
        <v>1646</v>
      </c>
      <c r="J1048" s="346" t="s">
        <v>1646</v>
      </c>
      <c r="L1048" s="828" t="str">
        <f t="shared" si="635"/>
        <v/>
      </c>
      <c r="M1048" s="828" t="str">
        <f t="shared" si="636"/>
        <v/>
      </c>
      <c r="N1048" s="828" t="str">
        <f t="shared" si="637"/>
        <v/>
      </c>
    </row>
    <row r="1049" spans="1:14" ht="28">
      <c r="A1049" s="98" t="s">
        <v>462</v>
      </c>
      <c r="B1049" s="40" t="s">
        <v>1119</v>
      </c>
      <c r="C1049" s="60">
        <v>1</v>
      </c>
      <c r="D1049" s="60">
        <v>1</v>
      </c>
      <c r="E1049" s="61" t="s">
        <v>563</v>
      </c>
      <c r="F1049" s="62">
        <v>0</v>
      </c>
      <c r="G1049" s="412">
        <f>C1049*D1049*F1049</f>
        <v>0</v>
      </c>
      <c r="H1049" s="346" t="s">
        <v>1646</v>
      </c>
      <c r="I1049" s="346" t="s">
        <v>1646</v>
      </c>
      <c r="J1049" s="346" t="s">
        <v>1646</v>
      </c>
      <c r="L1049" s="828" t="str">
        <f t="shared" si="635"/>
        <v/>
      </c>
      <c r="M1049" s="828" t="str">
        <f t="shared" si="636"/>
        <v/>
      </c>
      <c r="N1049" s="828" t="str">
        <f t="shared" si="637"/>
        <v/>
      </c>
    </row>
    <row r="1050" spans="1:14" ht="14">
      <c r="A1050" s="123">
        <v>65.3</v>
      </c>
      <c r="B1050" s="225" t="s">
        <v>1020</v>
      </c>
      <c r="C1050" s="165"/>
      <c r="D1050" s="166"/>
      <c r="E1050" s="167"/>
      <c r="F1050" s="168"/>
      <c r="G1050" s="951">
        <f>(C1051*D1051*F1051)+(C1052*D1052*F1052)</f>
        <v>0</v>
      </c>
      <c r="H1050" s="943" t="s">
        <v>1646</v>
      </c>
      <c r="I1050" s="943" t="s">
        <v>1646</v>
      </c>
      <c r="J1050" s="943" t="s">
        <v>1646</v>
      </c>
      <c r="L1050" s="950" t="str">
        <f t="shared" si="635"/>
        <v/>
      </c>
      <c r="M1050" s="950" t="str">
        <f t="shared" si="636"/>
        <v/>
      </c>
      <c r="N1050" s="950" t="str">
        <f t="shared" si="637"/>
        <v/>
      </c>
    </row>
    <row r="1051" spans="1:14" ht="14">
      <c r="A1051" s="114"/>
      <c r="B1051" s="169" t="s">
        <v>517</v>
      </c>
      <c r="C1051" s="161">
        <v>1</v>
      </c>
      <c r="D1051" s="161">
        <v>1</v>
      </c>
      <c r="E1051" s="162" t="s">
        <v>563</v>
      </c>
      <c r="F1051" s="164">
        <v>0</v>
      </c>
      <c r="G1051" s="952"/>
      <c r="H1051" s="944"/>
      <c r="I1051" s="944"/>
      <c r="J1051" s="944"/>
      <c r="L1051" s="950"/>
      <c r="M1051" s="950"/>
      <c r="N1051" s="950" t="str">
        <f t="shared" si="637"/>
        <v/>
      </c>
    </row>
    <row r="1052" spans="1:14" ht="14">
      <c r="A1052" s="115"/>
      <c r="B1052" s="64" t="s">
        <v>1021</v>
      </c>
      <c r="C1052" s="159">
        <v>1</v>
      </c>
      <c r="D1052" s="159">
        <v>1</v>
      </c>
      <c r="E1052" s="163" t="s">
        <v>563</v>
      </c>
      <c r="F1052" s="160">
        <v>0</v>
      </c>
      <c r="G1052" s="953"/>
      <c r="H1052" s="945"/>
      <c r="I1052" s="945"/>
      <c r="J1052" s="945"/>
      <c r="L1052" s="950"/>
      <c r="M1052" s="950"/>
      <c r="N1052" s="950" t="str">
        <f t="shared" si="637"/>
        <v/>
      </c>
    </row>
    <row r="1053" spans="1:14" ht="28">
      <c r="A1053" s="98" t="s">
        <v>463</v>
      </c>
      <c r="B1053" s="40" t="s">
        <v>1043</v>
      </c>
      <c r="C1053" s="60">
        <v>1</v>
      </c>
      <c r="D1053" s="60">
        <v>1</v>
      </c>
      <c r="E1053" s="61" t="s">
        <v>563</v>
      </c>
      <c r="F1053" s="62">
        <v>0</v>
      </c>
      <c r="G1053" s="412">
        <f>C1053*D1053*F1053</f>
        <v>0</v>
      </c>
      <c r="H1053" s="346" t="s">
        <v>1646</v>
      </c>
      <c r="I1053" s="346" t="s">
        <v>1646</v>
      </c>
      <c r="J1053" s="346" t="s">
        <v>1646</v>
      </c>
      <c r="L1053" s="828" t="str">
        <f t="shared" si="635"/>
        <v/>
      </c>
      <c r="M1053" s="828" t="str">
        <f t="shared" si="636"/>
        <v/>
      </c>
      <c r="N1053" s="828" t="str">
        <f t="shared" si="637"/>
        <v/>
      </c>
    </row>
    <row r="1054" spans="1:14" ht="28">
      <c r="A1054" s="98" t="s">
        <v>464</v>
      </c>
      <c r="B1054" s="40" t="s">
        <v>1044</v>
      </c>
      <c r="C1054" s="60">
        <v>1</v>
      </c>
      <c r="D1054" s="60">
        <v>1</v>
      </c>
      <c r="E1054" s="61" t="s">
        <v>563</v>
      </c>
      <c r="F1054" s="62">
        <v>0</v>
      </c>
      <c r="G1054" s="412">
        <f>C1054*D1054*F1054</f>
        <v>0</v>
      </c>
      <c r="H1054" s="346" t="s">
        <v>1646</v>
      </c>
      <c r="I1054" s="346" t="s">
        <v>1646</v>
      </c>
      <c r="J1054" s="346" t="s">
        <v>1646</v>
      </c>
      <c r="L1054" s="828" t="str">
        <f t="shared" si="635"/>
        <v/>
      </c>
      <c r="M1054" s="828" t="str">
        <f t="shared" si="636"/>
        <v/>
      </c>
      <c r="N1054" s="828" t="str">
        <f t="shared" si="637"/>
        <v/>
      </c>
    </row>
    <row r="1055" spans="1:14" ht="28">
      <c r="A1055" s="96" t="s">
        <v>465</v>
      </c>
      <c r="B1055" s="40" t="s">
        <v>2806</v>
      </c>
      <c r="C1055" s="60">
        <v>1</v>
      </c>
      <c r="D1055" s="60">
        <v>1</v>
      </c>
      <c r="E1055" s="61" t="s">
        <v>563</v>
      </c>
      <c r="F1055" s="62">
        <v>0</v>
      </c>
      <c r="G1055" s="412">
        <f>C1055*D1055*F1055</f>
        <v>0</v>
      </c>
      <c r="H1055" s="346" t="s">
        <v>1646</v>
      </c>
      <c r="I1055" s="346" t="s">
        <v>1646</v>
      </c>
      <c r="J1055" s="346" t="s">
        <v>1646</v>
      </c>
      <c r="L1055" s="828" t="str">
        <f t="shared" si="635"/>
        <v/>
      </c>
      <c r="M1055" s="828" t="str">
        <f t="shared" si="636"/>
        <v/>
      </c>
      <c r="N1055" s="828" t="str">
        <f t="shared" si="637"/>
        <v/>
      </c>
    </row>
    <row r="1056" spans="1:14" ht="14">
      <c r="A1056" s="129">
        <v>65.45</v>
      </c>
      <c r="B1056" s="225" t="s">
        <v>1045</v>
      </c>
      <c r="C1056" s="165"/>
      <c r="D1056" s="166"/>
      <c r="E1056" s="167"/>
      <c r="F1056" s="168"/>
      <c r="G1056" s="951">
        <f>(C1057*D1057*F1057)+(C1058*D1058*F1058)</f>
        <v>0</v>
      </c>
      <c r="H1056" s="943" t="s">
        <v>1646</v>
      </c>
      <c r="I1056" s="943" t="s">
        <v>1646</v>
      </c>
      <c r="J1056" s="943" t="s">
        <v>1646</v>
      </c>
      <c r="L1056" s="950" t="str">
        <f t="shared" si="635"/>
        <v/>
      </c>
      <c r="M1056" s="950" t="str">
        <f t="shared" si="636"/>
        <v/>
      </c>
      <c r="N1056" s="950" t="str">
        <f t="shared" si="637"/>
        <v/>
      </c>
    </row>
    <row r="1057" spans="1:14" ht="14">
      <c r="A1057" s="110"/>
      <c r="B1057" s="169" t="s">
        <v>518</v>
      </c>
      <c r="C1057" s="161">
        <v>1</v>
      </c>
      <c r="D1057" s="161">
        <v>1</v>
      </c>
      <c r="E1057" s="162" t="s">
        <v>563</v>
      </c>
      <c r="F1057" s="164">
        <v>0</v>
      </c>
      <c r="G1057" s="952"/>
      <c r="H1057" s="944"/>
      <c r="I1057" s="944"/>
      <c r="J1057" s="944"/>
      <c r="L1057" s="950"/>
      <c r="M1057" s="950"/>
      <c r="N1057" s="950" t="str">
        <f t="shared" si="637"/>
        <v/>
      </c>
    </row>
    <row r="1058" spans="1:14" ht="14">
      <c r="A1058" s="112"/>
      <c r="B1058" s="64" t="s">
        <v>1046</v>
      </c>
      <c r="C1058" s="159">
        <v>1</v>
      </c>
      <c r="D1058" s="159">
        <v>1</v>
      </c>
      <c r="E1058" s="163" t="s">
        <v>563</v>
      </c>
      <c r="F1058" s="160">
        <v>0</v>
      </c>
      <c r="G1058" s="953"/>
      <c r="H1058" s="945"/>
      <c r="I1058" s="945"/>
      <c r="J1058" s="945"/>
      <c r="L1058" s="950"/>
      <c r="M1058" s="950"/>
      <c r="N1058" s="950" t="str">
        <f t="shared" si="637"/>
        <v/>
      </c>
    </row>
    <row r="1059" spans="1:14" ht="28">
      <c r="A1059" s="130">
        <v>65.48</v>
      </c>
      <c r="B1059" s="40" t="s">
        <v>1047</v>
      </c>
      <c r="C1059" s="60">
        <v>1</v>
      </c>
      <c r="D1059" s="60">
        <v>1</v>
      </c>
      <c r="E1059" s="61" t="s">
        <v>563</v>
      </c>
      <c r="F1059" s="62">
        <v>0</v>
      </c>
      <c r="G1059" s="412">
        <f>C1059*D1059*F1059</f>
        <v>0</v>
      </c>
      <c r="H1059" s="346" t="s">
        <v>1646</v>
      </c>
      <c r="I1059" s="346" t="s">
        <v>1646</v>
      </c>
      <c r="J1059" s="346" t="s">
        <v>1646</v>
      </c>
      <c r="L1059" s="828" t="str">
        <f t="shared" si="635"/>
        <v/>
      </c>
      <c r="M1059" s="828" t="str">
        <f t="shared" si="636"/>
        <v/>
      </c>
      <c r="N1059" s="828" t="str">
        <f t="shared" si="637"/>
        <v/>
      </c>
    </row>
    <row r="1060" spans="1:14" ht="28">
      <c r="A1060" s="96" t="s">
        <v>466</v>
      </c>
      <c r="B1060" s="40" t="s">
        <v>1048</v>
      </c>
      <c r="C1060" s="60">
        <v>1</v>
      </c>
      <c r="D1060" s="60">
        <v>1</v>
      </c>
      <c r="E1060" s="61" t="s">
        <v>563</v>
      </c>
      <c r="F1060" s="62">
        <v>0</v>
      </c>
      <c r="G1060" s="412">
        <f>C1060*D1060*F1060</f>
        <v>0</v>
      </c>
      <c r="H1060" s="346" t="s">
        <v>1646</v>
      </c>
      <c r="I1060" s="346" t="s">
        <v>1646</v>
      </c>
      <c r="J1060" s="346" t="s">
        <v>1646</v>
      </c>
      <c r="L1060" s="828" t="str">
        <f t="shared" si="635"/>
        <v/>
      </c>
      <c r="M1060" s="828" t="str">
        <f t="shared" si="636"/>
        <v/>
      </c>
      <c r="N1060" s="828" t="str">
        <f t="shared" si="637"/>
        <v/>
      </c>
    </row>
    <row r="1061" spans="1:14" ht="28">
      <c r="A1061" s="96" t="s">
        <v>467</v>
      </c>
      <c r="B1061" s="40" t="s">
        <v>1022</v>
      </c>
      <c r="C1061" s="60">
        <v>1</v>
      </c>
      <c r="D1061" s="60">
        <v>1</v>
      </c>
      <c r="E1061" s="61" t="s">
        <v>563</v>
      </c>
      <c r="F1061" s="62">
        <v>0</v>
      </c>
      <c r="G1061" s="412">
        <f>C1061*D1061*F1061</f>
        <v>0</v>
      </c>
      <c r="H1061" s="346" t="s">
        <v>1646</v>
      </c>
      <c r="I1061" s="346" t="s">
        <v>1646</v>
      </c>
      <c r="J1061" s="346" t="s">
        <v>1646</v>
      </c>
      <c r="L1061" s="828" t="str">
        <f t="shared" si="635"/>
        <v/>
      </c>
      <c r="M1061" s="828" t="str">
        <f t="shared" si="636"/>
        <v/>
      </c>
      <c r="N1061" s="828" t="str">
        <f t="shared" si="637"/>
        <v/>
      </c>
    </row>
    <row r="1062" spans="1:14" ht="14">
      <c r="A1062" s="123">
        <v>65.55</v>
      </c>
      <c r="B1062" s="225" t="s">
        <v>1049</v>
      </c>
      <c r="C1062" s="165"/>
      <c r="D1062" s="166"/>
      <c r="E1062" s="167"/>
      <c r="F1062" s="168"/>
      <c r="G1062" s="951">
        <f>(C1063*D1063*F1063)+(C1064*D1064*F1064)</f>
        <v>0</v>
      </c>
      <c r="H1062" s="946" t="s">
        <v>1646</v>
      </c>
      <c r="I1062" s="946" t="s">
        <v>1646</v>
      </c>
      <c r="J1062" s="946" t="s">
        <v>1646</v>
      </c>
      <c r="L1062" s="950" t="str">
        <f t="shared" si="635"/>
        <v/>
      </c>
      <c r="M1062" s="950" t="str">
        <f t="shared" si="636"/>
        <v/>
      </c>
      <c r="N1062" s="950" t="str">
        <f t="shared" si="637"/>
        <v/>
      </c>
    </row>
    <row r="1063" spans="1:14" ht="14">
      <c r="A1063" s="114"/>
      <c r="B1063" s="169" t="s">
        <v>2807</v>
      </c>
      <c r="C1063" s="161">
        <v>1</v>
      </c>
      <c r="D1063" s="161">
        <v>1</v>
      </c>
      <c r="E1063" s="162" t="s">
        <v>563</v>
      </c>
      <c r="F1063" s="164">
        <v>0</v>
      </c>
      <c r="G1063" s="952"/>
      <c r="H1063" s="946"/>
      <c r="I1063" s="946"/>
      <c r="J1063" s="946"/>
      <c r="L1063" s="950"/>
      <c r="M1063" s="950"/>
      <c r="N1063" s="950" t="str">
        <f t="shared" si="637"/>
        <v/>
      </c>
    </row>
    <row r="1064" spans="1:14" ht="14">
      <c r="A1064" s="115"/>
      <c r="B1064" s="64" t="s">
        <v>1021</v>
      </c>
      <c r="C1064" s="159">
        <v>1</v>
      </c>
      <c r="D1064" s="159">
        <v>1</v>
      </c>
      <c r="E1064" s="163" t="s">
        <v>563</v>
      </c>
      <c r="F1064" s="160">
        <v>0</v>
      </c>
      <c r="G1064" s="953"/>
      <c r="H1064" s="946"/>
      <c r="I1064" s="946"/>
      <c r="J1064" s="946"/>
      <c r="L1064" s="950"/>
      <c r="M1064" s="950"/>
      <c r="N1064" s="950" t="str">
        <f t="shared" si="637"/>
        <v/>
      </c>
    </row>
    <row r="1065" spans="1:14" ht="14">
      <c r="A1065" s="123">
        <v>65.599999999999994</v>
      </c>
      <c r="B1065" s="225" t="s">
        <v>1050</v>
      </c>
      <c r="C1065" s="165"/>
      <c r="D1065" s="166"/>
      <c r="E1065" s="167"/>
      <c r="F1065" s="168"/>
      <c r="G1065" s="951">
        <f>(C1066*D1066*F1066)+(C1067*D1067*F1067)</f>
        <v>0</v>
      </c>
      <c r="H1065" s="946" t="s">
        <v>1646</v>
      </c>
      <c r="I1065" s="946" t="s">
        <v>1646</v>
      </c>
      <c r="J1065" s="946" t="s">
        <v>1646</v>
      </c>
      <c r="L1065" s="950" t="str">
        <f t="shared" ref="L1065" si="638">IF(OR(H1065="Oui",H1065="Yes"),G1065,"")</f>
        <v/>
      </c>
      <c r="M1065" s="950" t="str">
        <f t="shared" ref="M1065" si="639">IF(OR(I1065="Oui",I1065="Yes"),G1065,"")</f>
        <v/>
      </c>
      <c r="N1065" s="950" t="str">
        <f t="shared" si="637"/>
        <v/>
      </c>
    </row>
    <row r="1066" spans="1:14" ht="14">
      <c r="A1066" s="117"/>
      <c r="B1066" s="169" t="s">
        <v>2807</v>
      </c>
      <c r="C1066" s="161">
        <v>1</v>
      </c>
      <c r="D1066" s="161">
        <v>1</v>
      </c>
      <c r="E1066" s="162" t="s">
        <v>563</v>
      </c>
      <c r="F1066" s="164">
        <v>0</v>
      </c>
      <c r="G1066" s="952"/>
      <c r="H1066" s="946"/>
      <c r="I1066" s="946"/>
      <c r="J1066" s="946"/>
      <c r="L1066" s="950"/>
      <c r="M1066" s="950"/>
      <c r="N1066" s="950" t="str">
        <f t="shared" si="637"/>
        <v/>
      </c>
    </row>
    <row r="1067" spans="1:14" ht="14">
      <c r="A1067" s="115"/>
      <c r="B1067" s="64" t="s">
        <v>1021</v>
      </c>
      <c r="C1067" s="159">
        <v>1</v>
      </c>
      <c r="D1067" s="159">
        <v>1</v>
      </c>
      <c r="E1067" s="163" t="s">
        <v>563</v>
      </c>
      <c r="F1067" s="160">
        <v>0</v>
      </c>
      <c r="G1067" s="953"/>
      <c r="H1067" s="946"/>
      <c r="I1067" s="946"/>
      <c r="J1067" s="946"/>
      <c r="L1067" s="950"/>
      <c r="M1067" s="950"/>
      <c r="N1067" s="950" t="str">
        <f t="shared" si="637"/>
        <v/>
      </c>
    </row>
    <row r="1068" spans="1:14" ht="14">
      <c r="A1068" s="123">
        <v>65.7</v>
      </c>
      <c r="B1068" s="225" t="s">
        <v>1051</v>
      </c>
      <c r="C1068" s="165"/>
      <c r="D1068" s="166"/>
      <c r="E1068" s="167"/>
      <c r="F1068" s="168"/>
      <c r="G1068" s="951">
        <f>(C1069*D1069*F1069)+(C1070*D1070*F1070)</f>
        <v>0</v>
      </c>
      <c r="H1068" s="946" t="s">
        <v>1646</v>
      </c>
      <c r="I1068" s="946" t="s">
        <v>1646</v>
      </c>
      <c r="J1068" s="946" t="s">
        <v>1646</v>
      </c>
      <c r="L1068" s="950" t="str">
        <f t="shared" ref="L1068" si="640">IF(OR(H1068="Oui",H1068="Yes"),G1068,"")</f>
        <v/>
      </c>
      <c r="M1068" s="950" t="str">
        <f t="shared" ref="M1068" si="641">IF(OR(I1068="Oui",I1068="Yes"),G1068,"")</f>
        <v/>
      </c>
      <c r="N1068" s="950" t="str">
        <f t="shared" si="637"/>
        <v/>
      </c>
    </row>
    <row r="1069" spans="1:14" ht="14">
      <c r="A1069" s="117"/>
      <c r="B1069" s="169" t="s">
        <v>1053</v>
      </c>
      <c r="C1069" s="161">
        <v>1</v>
      </c>
      <c r="D1069" s="161">
        <v>1</v>
      </c>
      <c r="E1069" s="162" t="s">
        <v>563</v>
      </c>
      <c r="F1069" s="164">
        <v>0</v>
      </c>
      <c r="G1069" s="952"/>
      <c r="H1069" s="946"/>
      <c r="I1069" s="946"/>
      <c r="J1069" s="946"/>
      <c r="L1069" s="950"/>
      <c r="M1069" s="950"/>
      <c r="N1069" s="950" t="str">
        <f t="shared" si="637"/>
        <v/>
      </c>
    </row>
    <row r="1070" spans="1:14" ht="14">
      <c r="A1070" s="115"/>
      <c r="B1070" s="64" t="s">
        <v>1052</v>
      </c>
      <c r="C1070" s="159">
        <v>1</v>
      </c>
      <c r="D1070" s="159">
        <v>1</v>
      </c>
      <c r="E1070" s="163" t="s">
        <v>563</v>
      </c>
      <c r="F1070" s="160">
        <v>0</v>
      </c>
      <c r="G1070" s="953"/>
      <c r="H1070" s="946"/>
      <c r="I1070" s="946"/>
      <c r="J1070" s="946"/>
      <c r="L1070" s="950"/>
      <c r="M1070" s="950"/>
      <c r="N1070" s="950" t="str">
        <f t="shared" si="637"/>
        <v/>
      </c>
    </row>
    <row r="1071" spans="1:14" ht="28">
      <c r="A1071" s="98" t="s">
        <v>468</v>
      </c>
      <c r="B1071" s="40" t="s">
        <v>787</v>
      </c>
      <c r="C1071" s="60">
        <v>1</v>
      </c>
      <c r="D1071" s="60">
        <v>1</v>
      </c>
      <c r="E1071" s="61" t="s">
        <v>563</v>
      </c>
      <c r="F1071" s="62">
        <v>0</v>
      </c>
      <c r="G1071" s="412">
        <f>C1071*D1071*F1071</f>
        <v>0</v>
      </c>
      <c r="H1071" s="346" t="s">
        <v>1646</v>
      </c>
      <c r="I1071" s="346" t="s">
        <v>1646</v>
      </c>
      <c r="J1071" s="346" t="s">
        <v>1646</v>
      </c>
      <c r="L1071" s="828" t="str">
        <f t="shared" si="635"/>
        <v/>
      </c>
      <c r="M1071" s="828" t="str">
        <f t="shared" si="636"/>
        <v/>
      </c>
      <c r="N1071" s="828" t="str">
        <f t="shared" si="637"/>
        <v/>
      </c>
    </row>
    <row r="1072" spans="1:14" s="56" customFormat="1" ht="19" customHeight="1">
      <c r="A1072" s="95">
        <v>65</v>
      </c>
      <c r="B1072" s="191" t="s">
        <v>1120</v>
      </c>
      <c r="C1072" s="83"/>
      <c r="D1072" s="84"/>
      <c r="E1072" s="84"/>
      <c r="F1072" s="84"/>
      <c r="G1072" s="408">
        <f>SUM(G1040:G1071)</f>
        <v>0</v>
      </c>
      <c r="H1072" s="297"/>
      <c r="I1072" s="297"/>
      <c r="J1072" s="297"/>
      <c r="L1072" s="825">
        <f t="shared" ref="L1072" si="642">SUM(L1040:L1071)</f>
        <v>0</v>
      </c>
      <c r="M1072" s="825">
        <f t="shared" ref="M1072" si="643">SUM(M1040:M1071)</f>
        <v>0</v>
      </c>
      <c r="N1072" s="825">
        <f t="shared" ref="N1072" si="644">SUM(N1040:N1071)</f>
        <v>0</v>
      </c>
    </row>
    <row r="1073" spans="1:14">
      <c r="A1073" s="73"/>
      <c r="D1073" s="42"/>
      <c r="G1073" s="425"/>
    </row>
    <row r="1074" spans="1:14">
      <c r="A1074" s="94">
        <v>66</v>
      </c>
      <c r="B1074" s="190" t="s">
        <v>1054</v>
      </c>
      <c r="C1074" s="75"/>
      <c r="D1074" s="76"/>
      <c r="E1074" s="76"/>
      <c r="F1074" s="76"/>
      <c r="G1074" s="427"/>
    </row>
    <row r="1075" spans="1:14" ht="42">
      <c r="A1075" s="298" t="s">
        <v>592</v>
      </c>
      <c r="B1075" s="299" t="s">
        <v>562</v>
      </c>
      <c r="C1075" s="300" t="s">
        <v>668</v>
      </c>
      <c r="D1075" s="301" t="s">
        <v>669</v>
      </c>
      <c r="E1075" s="301" t="s">
        <v>670</v>
      </c>
      <c r="F1075" s="302" t="s">
        <v>671</v>
      </c>
      <c r="G1075" s="424" t="s">
        <v>560</v>
      </c>
      <c r="H1075" s="417" t="s">
        <v>2837</v>
      </c>
      <c r="I1075" s="418" t="s">
        <v>2793</v>
      </c>
      <c r="J1075" s="418" t="s">
        <v>1647</v>
      </c>
      <c r="L1075" s="822" t="s">
        <v>2837</v>
      </c>
      <c r="M1075" s="823" t="s">
        <v>2793</v>
      </c>
      <c r="N1075" s="823" t="s">
        <v>1647</v>
      </c>
    </row>
    <row r="1076" spans="1:14" ht="28">
      <c r="A1076" s="273" t="s">
        <v>1566</v>
      </c>
      <c r="B1076" s="230" t="s">
        <v>1567</v>
      </c>
      <c r="C1076" s="60">
        <v>1</v>
      </c>
      <c r="D1076" s="60">
        <v>1</v>
      </c>
      <c r="E1076" s="61" t="s">
        <v>563</v>
      </c>
      <c r="F1076" s="62">
        <v>0</v>
      </c>
      <c r="G1076" s="412">
        <f>C1076*D1076*F1076</f>
        <v>0</v>
      </c>
      <c r="H1076" s="346" t="s">
        <v>1646</v>
      </c>
      <c r="I1076" s="346" t="s">
        <v>1646</v>
      </c>
      <c r="J1076" s="346" t="s">
        <v>1646</v>
      </c>
      <c r="L1076" s="819" t="str">
        <f t="shared" ref="L1076" si="645">IF(OR(H1076="Oui",H1076="Yes"),G1076,"")</f>
        <v/>
      </c>
      <c r="M1076" s="819" t="str">
        <f t="shared" ref="M1076" si="646">IF(OR(I1076="Oui",I1076="Yes"),G1076,"")</f>
        <v/>
      </c>
      <c r="N1076" s="819" t="str">
        <f t="shared" ref="N1076" si="647">IF(OR(J1076="Oui",J1076="Yes"),G1076,"")</f>
        <v/>
      </c>
    </row>
    <row r="1077" spans="1:14" ht="14">
      <c r="A1077" s="274">
        <v>66.02</v>
      </c>
      <c r="B1077" s="225" t="s">
        <v>1121</v>
      </c>
      <c r="C1077" s="165"/>
      <c r="D1077" s="166"/>
      <c r="E1077" s="167"/>
      <c r="F1077" s="168"/>
      <c r="G1077" s="960">
        <f>(C1078*D1078*F1078)+(C1079*D1079*F1079)+(C1080*D1080*F1080)+(C1081*D1081*F1081)</f>
        <v>0</v>
      </c>
      <c r="H1077" s="943" t="s">
        <v>1646</v>
      </c>
      <c r="I1077" s="943" t="s">
        <v>1646</v>
      </c>
      <c r="J1077" s="943" t="s">
        <v>1646</v>
      </c>
      <c r="L1077" s="940" t="str">
        <f t="shared" ref="L1077:L1097" si="648">IF(OR(H1077="Oui",H1077="Yes"),G1077,"")</f>
        <v/>
      </c>
      <c r="M1077" s="940" t="str">
        <f t="shared" ref="M1077:M1097" si="649">IF(OR(I1077="Oui",I1077="Yes"),G1077,"")</f>
        <v/>
      </c>
      <c r="N1077" s="940" t="str">
        <f t="shared" ref="N1077:N1097" si="650">IF(OR(J1077="Oui",J1077="Yes"),G1077,"")</f>
        <v/>
      </c>
    </row>
    <row r="1078" spans="1:14" ht="14">
      <c r="A1078" s="275"/>
      <c r="B1078" s="276" t="s">
        <v>2807</v>
      </c>
      <c r="C1078" s="161">
        <v>1</v>
      </c>
      <c r="D1078" s="161">
        <v>1</v>
      </c>
      <c r="E1078" s="162" t="s">
        <v>563</v>
      </c>
      <c r="F1078" s="164">
        <v>0</v>
      </c>
      <c r="G1078" s="971"/>
      <c r="H1078" s="944"/>
      <c r="I1078" s="944"/>
      <c r="J1078" s="944"/>
      <c r="L1078" s="941"/>
      <c r="M1078" s="941"/>
      <c r="N1078" s="941" t="str">
        <f t="shared" si="650"/>
        <v/>
      </c>
    </row>
    <row r="1079" spans="1:14" ht="14">
      <c r="A1079" s="275"/>
      <c r="B1079" s="276" t="s">
        <v>517</v>
      </c>
      <c r="C1079" s="161">
        <v>1</v>
      </c>
      <c r="D1079" s="161">
        <v>1</v>
      </c>
      <c r="E1079" s="162" t="s">
        <v>563</v>
      </c>
      <c r="F1079" s="164">
        <v>0</v>
      </c>
      <c r="G1079" s="971"/>
      <c r="H1079" s="944"/>
      <c r="I1079" s="944"/>
      <c r="J1079" s="944"/>
      <c r="L1079" s="941"/>
      <c r="M1079" s="941"/>
      <c r="N1079" s="941" t="str">
        <f t="shared" si="650"/>
        <v/>
      </c>
    </row>
    <row r="1080" spans="1:14" ht="14">
      <c r="A1080" s="275"/>
      <c r="B1080" s="276" t="s">
        <v>519</v>
      </c>
      <c r="C1080" s="161">
        <v>1</v>
      </c>
      <c r="D1080" s="161">
        <v>1</v>
      </c>
      <c r="E1080" s="162" t="s">
        <v>563</v>
      </c>
      <c r="F1080" s="164">
        <v>0</v>
      </c>
      <c r="G1080" s="971"/>
      <c r="H1080" s="944"/>
      <c r="I1080" s="944"/>
      <c r="J1080" s="944"/>
      <c r="L1080" s="941"/>
      <c r="M1080" s="941"/>
      <c r="N1080" s="941" t="str">
        <f t="shared" si="650"/>
        <v/>
      </c>
    </row>
    <row r="1081" spans="1:14" ht="14">
      <c r="A1081" s="277"/>
      <c r="B1081" s="278" t="s">
        <v>1021</v>
      </c>
      <c r="C1081" s="159">
        <v>1</v>
      </c>
      <c r="D1081" s="159">
        <v>1</v>
      </c>
      <c r="E1081" s="163" t="s">
        <v>563</v>
      </c>
      <c r="F1081" s="160">
        <v>0</v>
      </c>
      <c r="G1081" s="972"/>
      <c r="H1081" s="945"/>
      <c r="I1081" s="945"/>
      <c r="J1081" s="945"/>
      <c r="L1081" s="942"/>
      <c r="M1081" s="942"/>
      <c r="N1081" s="942" t="str">
        <f t="shared" si="650"/>
        <v/>
      </c>
    </row>
    <row r="1082" spans="1:14" ht="28">
      <c r="A1082" s="279" t="s">
        <v>469</v>
      </c>
      <c r="B1082" s="202" t="s">
        <v>1055</v>
      </c>
      <c r="C1082" s="60">
        <v>1</v>
      </c>
      <c r="D1082" s="60">
        <v>1</v>
      </c>
      <c r="E1082" s="61" t="s">
        <v>563</v>
      </c>
      <c r="F1082" s="62">
        <v>0</v>
      </c>
      <c r="G1082" s="412">
        <f t="shared" ref="G1082:G1091" si="651">C1082*D1082*F1082</f>
        <v>0</v>
      </c>
      <c r="H1082" s="346" t="s">
        <v>1646</v>
      </c>
      <c r="I1082" s="346" t="s">
        <v>1646</v>
      </c>
      <c r="J1082" s="346" t="s">
        <v>1646</v>
      </c>
      <c r="L1082" s="819" t="str">
        <f t="shared" si="648"/>
        <v/>
      </c>
      <c r="M1082" s="819" t="str">
        <f t="shared" si="649"/>
        <v/>
      </c>
      <c r="N1082" s="819" t="str">
        <f t="shared" si="650"/>
        <v/>
      </c>
    </row>
    <row r="1083" spans="1:14" ht="28">
      <c r="A1083" s="279" t="s">
        <v>470</v>
      </c>
      <c r="B1083" s="202" t="s">
        <v>1122</v>
      </c>
      <c r="C1083" s="60">
        <v>1</v>
      </c>
      <c r="D1083" s="60">
        <v>1</v>
      </c>
      <c r="E1083" s="61" t="s">
        <v>563</v>
      </c>
      <c r="F1083" s="62">
        <v>0</v>
      </c>
      <c r="G1083" s="412">
        <f t="shared" si="651"/>
        <v>0</v>
      </c>
      <c r="H1083" s="346" t="s">
        <v>1646</v>
      </c>
      <c r="I1083" s="346" t="s">
        <v>1646</v>
      </c>
      <c r="J1083" s="346" t="s">
        <v>1646</v>
      </c>
      <c r="L1083" s="819" t="str">
        <f t="shared" si="648"/>
        <v/>
      </c>
      <c r="M1083" s="819" t="str">
        <f t="shared" si="649"/>
        <v/>
      </c>
      <c r="N1083" s="819" t="str">
        <f t="shared" si="650"/>
        <v/>
      </c>
    </row>
    <row r="1084" spans="1:14" ht="28">
      <c r="A1084" s="280" t="s">
        <v>471</v>
      </c>
      <c r="B1084" s="278" t="s">
        <v>1056</v>
      </c>
      <c r="C1084" s="60">
        <v>1</v>
      </c>
      <c r="D1084" s="60">
        <v>1</v>
      </c>
      <c r="E1084" s="61" t="s">
        <v>563</v>
      </c>
      <c r="F1084" s="62">
        <v>0</v>
      </c>
      <c r="G1084" s="412">
        <f t="shared" si="651"/>
        <v>0</v>
      </c>
      <c r="H1084" s="346" t="s">
        <v>1646</v>
      </c>
      <c r="I1084" s="346" t="s">
        <v>1646</v>
      </c>
      <c r="J1084" s="346" t="s">
        <v>1646</v>
      </c>
      <c r="L1084" s="819" t="str">
        <f t="shared" si="648"/>
        <v/>
      </c>
      <c r="M1084" s="819" t="str">
        <f t="shared" si="649"/>
        <v/>
      </c>
      <c r="N1084" s="819" t="str">
        <f t="shared" si="650"/>
        <v/>
      </c>
    </row>
    <row r="1085" spans="1:14" ht="28">
      <c r="A1085" s="280" t="s">
        <v>472</v>
      </c>
      <c r="B1085" s="278" t="s">
        <v>1057</v>
      </c>
      <c r="C1085" s="60">
        <v>1</v>
      </c>
      <c r="D1085" s="60">
        <v>1</v>
      </c>
      <c r="E1085" s="61" t="s">
        <v>563</v>
      </c>
      <c r="F1085" s="62">
        <v>0</v>
      </c>
      <c r="G1085" s="412">
        <f t="shared" si="651"/>
        <v>0</v>
      </c>
      <c r="H1085" s="346" t="s">
        <v>1646</v>
      </c>
      <c r="I1085" s="346" t="s">
        <v>1646</v>
      </c>
      <c r="J1085" s="346" t="s">
        <v>1646</v>
      </c>
      <c r="L1085" s="819" t="str">
        <f t="shared" si="648"/>
        <v/>
      </c>
      <c r="M1085" s="819" t="str">
        <f t="shared" si="649"/>
        <v/>
      </c>
      <c r="N1085" s="819" t="str">
        <f t="shared" si="650"/>
        <v/>
      </c>
    </row>
    <row r="1086" spans="1:14" ht="28">
      <c r="A1086" s="280" t="s">
        <v>544</v>
      </c>
      <c r="B1086" s="278" t="s">
        <v>1058</v>
      </c>
      <c r="C1086" s="60">
        <v>1</v>
      </c>
      <c r="D1086" s="60">
        <v>1</v>
      </c>
      <c r="E1086" s="61" t="s">
        <v>563</v>
      </c>
      <c r="F1086" s="62">
        <v>0</v>
      </c>
      <c r="G1086" s="412">
        <f t="shared" si="651"/>
        <v>0</v>
      </c>
      <c r="H1086" s="346" t="s">
        <v>1646</v>
      </c>
      <c r="I1086" s="346" t="s">
        <v>1646</v>
      </c>
      <c r="J1086" s="346" t="s">
        <v>1646</v>
      </c>
      <c r="L1086" s="819" t="str">
        <f t="shared" si="648"/>
        <v/>
      </c>
      <c r="M1086" s="819" t="str">
        <f t="shared" si="649"/>
        <v/>
      </c>
      <c r="N1086" s="819" t="str">
        <f t="shared" si="650"/>
        <v/>
      </c>
    </row>
    <row r="1087" spans="1:14" ht="28">
      <c r="A1087" s="280" t="s">
        <v>473</v>
      </c>
      <c r="B1087" s="278" t="s">
        <v>335</v>
      </c>
      <c r="C1087" s="60">
        <v>1</v>
      </c>
      <c r="D1087" s="60">
        <v>1</v>
      </c>
      <c r="E1087" s="61" t="s">
        <v>563</v>
      </c>
      <c r="F1087" s="62">
        <v>0</v>
      </c>
      <c r="G1087" s="412">
        <f t="shared" si="651"/>
        <v>0</v>
      </c>
      <c r="H1087" s="346" t="s">
        <v>1646</v>
      </c>
      <c r="I1087" s="346" t="s">
        <v>1646</v>
      </c>
      <c r="J1087" s="346" t="s">
        <v>1646</v>
      </c>
      <c r="L1087" s="819" t="str">
        <f t="shared" si="648"/>
        <v/>
      </c>
      <c r="M1087" s="819" t="str">
        <f t="shared" si="649"/>
        <v/>
      </c>
      <c r="N1087" s="819" t="str">
        <f t="shared" si="650"/>
        <v/>
      </c>
    </row>
    <row r="1088" spans="1:14" ht="28">
      <c r="A1088" s="280" t="s">
        <v>474</v>
      </c>
      <c r="B1088" s="278" t="s">
        <v>677</v>
      </c>
      <c r="C1088" s="60">
        <v>1</v>
      </c>
      <c r="D1088" s="60">
        <v>1</v>
      </c>
      <c r="E1088" s="61" t="s">
        <v>563</v>
      </c>
      <c r="F1088" s="62">
        <v>0</v>
      </c>
      <c r="G1088" s="412">
        <f t="shared" si="651"/>
        <v>0</v>
      </c>
      <c r="H1088" s="346" t="s">
        <v>1646</v>
      </c>
      <c r="I1088" s="346" t="s">
        <v>1646</v>
      </c>
      <c r="J1088" s="346" t="s">
        <v>1646</v>
      </c>
      <c r="L1088" s="819" t="str">
        <f t="shared" si="648"/>
        <v/>
      </c>
      <c r="M1088" s="819" t="str">
        <f t="shared" si="649"/>
        <v/>
      </c>
      <c r="N1088" s="819" t="str">
        <f t="shared" si="650"/>
        <v/>
      </c>
    </row>
    <row r="1089" spans="1:14" ht="28">
      <c r="A1089" s="280" t="s">
        <v>475</v>
      </c>
      <c r="B1089" s="278" t="s">
        <v>678</v>
      </c>
      <c r="C1089" s="60">
        <v>1</v>
      </c>
      <c r="D1089" s="60">
        <v>1</v>
      </c>
      <c r="E1089" s="61" t="s">
        <v>563</v>
      </c>
      <c r="F1089" s="62">
        <v>0</v>
      </c>
      <c r="G1089" s="412">
        <f t="shared" si="651"/>
        <v>0</v>
      </c>
      <c r="H1089" s="346" t="s">
        <v>1646</v>
      </c>
      <c r="I1089" s="346" t="s">
        <v>1646</v>
      </c>
      <c r="J1089" s="346" t="s">
        <v>1646</v>
      </c>
      <c r="L1089" s="819" t="str">
        <f t="shared" si="648"/>
        <v/>
      </c>
      <c r="M1089" s="819" t="str">
        <f t="shared" si="649"/>
        <v/>
      </c>
      <c r="N1089" s="819" t="str">
        <f t="shared" si="650"/>
        <v/>
      </c>
    </row>
    <row r="1090" spans="1:14" ht="28">
      <c r="A1090" s="280" t="s">
        <v>476</v>
      </c>
      <c r="B1090" s="278" t="s">
        <v>477</v>
      </c>
      <c r="C1090" s="60">
        <v>1</v>
      </c>
      <c r="D1090" s="60">
        <v>1</v>
      </c>
      <c r="E1090" s="61" t="s">
        <v>563</v>
      </c>
      <c r="F1090" s="62">
        <v>0</v>
      </c>
      <c r="G1090" s="412">
        <f t="shared" si="651"/>
        <v>0</v>
      </c>
      <c r="H1090" s="346" t="s">
        <v>1646</v>
      </c>
      <c r="I1090" s="346" t="s">
        <v>1646</v>
      </c>
      <c r="J1090" s="346" t="s">
        <v>1646</v>
      </c>
      <c r="L1090" s="819" t="str">
        <f t="shared" si="648"/>
        <v/>
      </c>
      <c r="M1090" s="819" t="str">
        <f t="shared" si="649"/>
        <v/>
      </c>
      <c r="N1090" s="819" t="str">
        <f t="shared" si="650"/>
        <v/>
      </c>
    </row>
    <row r="1091" spans="1:14" ht="28">
      <c r="A1091" s="280" t="s">
        <v>478</v>
      </c>
      <c r="B1091" s="278" t="s">
        <v>1059</v>
      </c>
      <c r="C1091" s="60">
        <v>1</v>
      </c>
      <c r="D1091" s="60">
        <v>1</v>
      </c>
      <c r="E1091" s="61" t="s">
        <v>563</v>
      </c>
      <c r="F1091" s="62">
        <v>0</v>
      </c>
      <c r="G1091" s="412">
        <f t="shared" si="651"/>
        <v>0</v>
      </c>
      <c r="H1091" s="346" t="s">
        <v>1646</v>
      </c>
      <c r="I1091" s="346" t="s">
        <v>1646</v>
      </c>
      <c r="J1091" s="346" t="s">
        <v>1646</v>
      </c>
      <c r="L1091" s="819" t="str">
        <f t="shared" si="648"/>
        <v/>
      </c>
      <c r="M1091" s="819" t="str">
        <f t="shared" si="649"/>
        <v/>
      </c>
      <c r="N1091" s="819" t="str">
        <f t="shared" si="650"/>
        <v/>
      </c>
    </row>
    <row r="1092" spans="1:14" ht="14">
      <c r="A1092" s="274">
        <v>66.7</v>
      </c>
      <c r="B1092" s="225" t="s">
        <v>1060</v>
      </c>
      <c r="C1092" s="165"/>
      <c r="D1092" s="166"/>
      <c r="E1092" s="167"/>
      <c r="F1092" s="168"/>
      <c r="G1092" s="951">
        <f>(C1093*D1093*F1093)+(C1094*D1094*F1094)</f>
        <v>0</v>
      </c>
      <c r="H1092" s="946" t="s">
        <v>1646</v>
      </c>
      <c r="I1092" s="946" t="s">
        <v>1646</v>
      </c>
      <c r="J1092" s="946" t="s">
        <v>1646</v>
      </c>
      <c r="L1092" s="950" t="str">
        <f t="shared" si="648"/>
        <v/>
      </c>
      <c r="M1092" s="950" t="str">
        <f t="shared" si="649"/>
        <v/>
      </c>
      <c r="N1092" s="950" t="str">
        <f t="shared" si="650"/>
        <v/>
      </c>
    </row>
    <row r="1093" spans="1:14" ht="14">
      <c r="A1093" s="275"/>
      <c r="B1093" s="276" t="s">
        <v>1061</v>
      </c>
      <c r="C1093" s="161">
        <v>1</v>
      </c>
      <c r="D1093" s="161">
        <v>1</v>
      </c>
      <c r="E1093" s="162" t="s">
        <v>563</v>
      </c>
      <c r="F1093" s="164">
        <v>0</v>
      </c>
      <c r="G1093" s="952"/>
      <c r="H1093" s="946"/>
      <c r="I1093" s="946"/>
      <c r="J1093" s="946"/>
      <c r="L1093" s="950"/>
      <c r="M1093" s="950"/>
      <c r="N1093" s="950" t="str">
        <f t="shared" si="650"/>
        <v/>
      </c>
    </row>
    <row r="1094" spans="1:14" ht="14">
      <c r="A1094" s="277"/>
      <c r="B1094" s="278" t="s">
        <v>1062</v>
      </c>
      <c r="C1094" s="159">
        <v>1</v>
      </c>
      <c r="D1094" s="159">
        <v>1</v>
      </c>
      <c r="E1094" s="163" t="s">
        <v>563</v>
      </c>
      <c r="F1094" s="160">
        <v>0</v>
      </c>
      <c r="G1094" s="953"/>
      <c r="H1094" s="946"/>
      <c r="I1094" s="946"/>
      <c r="J1094" s="946"/>
      <c r="L1094" s="950"/>
      <c r="M1094" s="950"/>
      <c r="N1094" s="950" t="str">
        <f t="shared" si="650"/>
        <v/>
      </c>
    </row>
    <row r="1095" spans="1:14" ht="42">
      <c r="A1095" s="281" t="s">
        <v>1568</v>
      </c>
      <c r="B1095" s="282" t="s">
        <v>1599</v>
      </c>
      <c r="C1095" s="60">
        <v>1</v>
      </c>
      <c r="D1095" s="60">
        <v>1</v>
      </c>
      <c r="E1095" s="61" t="s">
        <v>563</v>
      </c>
      <c r="F1095" s="62">
        <v>0</v>
      </c>
      <c r="G1095" s="412">
        <f t="shared" ref="G1095" si="652">C1095*D1095*F1095</f>
        <v>0</v>
      </c>
      <c r="H1095" s="346" t="s">
        <v>1646</v>
      </c>
      <c r="I1095" s="346" t="s">
        <v>1646</v>
      </c>
      <c r="J1095" s="346" t="s">
        <v>1646</v>
      </c>
      <c r="L1095" s="819" t="str">
        <f t="shared" si="648"/>
        <v/>
      </c>
      <c r="M1095" s="819" t="str">
        <f t="shared" si="649"/>
        <v/>
      </c>
      <c r="N1095" s="819" t="str">
        <f t="shared" si="650"/>
        <v/>
      </c>
    </row>
    <row r="1096" spans="1:14" ht="28">
      <c r="A1096" s="99" t="s">
        <v>554</v>
      </c>
      <c r="B1096" s="40" t="s">
        <v>1199</v>
      </c>
      <c r="C1096" s="92"/>
      <c r="D1096" s="66">
        <v>0</v>
      </c>
      <c r="E1096" s="67" t="s">
        <v>565</v>
      </c>
      <c r="F1096" s="413">
        <f>G1076+F1078+G1082+G1083+G1084+G1085+G1095</f>
        <v>0</v>
      </c>
      <c r="G1096" s="412">
        <f>D1096*F1096</f>
        <v>0</v>
      </c>
      <c r="H1096" s="346" t="s">
        <v>1646</v>
      </c>
      <c r="I1096" s="346" t="s">
        <v>1646</v>
      </c>
      <c r="J1096" s="346" t="s">
        <v>1646</v>
      </c>
      <c r="L1096" s="819" t="str">
        <f t="shared" si="648"/>
        <v/>
      </c>
      <c r="M1096" s="819" t="str">
        <f t="shared" si="649"/>
        <v/>
      </c>
      <c r="N1096" s="819" t="str">
        <f t="shared" si="650"/>
        <v/>
      </c>
    </row>
    <row r="1097" spans="1:14" ht="28">
      <c r="A1097" s="98" t="s">
        <v>479</v>
      </c>
      <c r="B1097" s="40" t="s">
        <v>787</v>
      </c>
      <c r="C1097" s="60">
        <v>1</v>
      </c>
      <c r="D1097" s="60">
        <v>1</v>
      </c>
      <c r="E1097" s="61" t="s">
        <v>563</v>
      </c>
      <c r="F1097" s="62">
        <v>0</v>
      </c>
      <c r="G1097" s="412">
        <f>C1097*D1097*F1097</f>
        <v>0</v>
      </c>
      <c r="H1097" s="346" t="s">
        <v>1646</v>
      </c>
      <c r="I1097" s="346" t="s">
        <v>1646</v>
      </c>
      <c r="J1097" s="346" t="s">
        <v>1646</v>
      </c>
      <c r="L1097" s="819" t="str">
        <f t="shared" si="648"/>
        <v/>
      </c>
      <c r="M1097" s="819" t="str">
        <f t="shared" si="649"/>
        <v/>
      </c>
      <c r="N1097" s="819" t="str">
        <f t="shared" si="650"/>
        <v/>
      </c>
    </row>
    <row r="1098" spans="1:14" s="56" customFormat="1" ht="19" customHeight="1">
      <c r="A1098" s="95">
        <v>66</v>
      </c>
      <c r="B1098" s="191" t="s">
        <v>1063</v>
      </c>
      <c r="C1098" s="83"/>
      <c r="D1098" s="84"/>
      <c r="E1098" s="84"/>
      <c r="F1098" s="84"/>
      <c r="G1098" s="410">
        <f>SUM(G1076:G1097)</f>
        <v>0</v>
      </c>
      <c r="H1098" s="297"/>
      <c r="I1098" s="297"/>
      <c r="J1098" s="297"/>
      <c r="L1098" s="831">
        <f t="shared" ref="L1098" si="653">SUM(L1076:L1097)</f>
        <v>0</v>
      </c>
      <c r="M1098" s="831">
        <f t="shared" ref="M1098" si="654">SUM(M1076:M1097)</f>
        <v>0</v>
      </c>
      <c r="N1098" s="831">
        <f t="shared" ref="N1098" si="655">SUM(N1076:N1097)</f>
        <v>0</v>
      </c>
    </row>
    <row r="1099" spans="1:14">
      <c r="A1099" s="93"/>
      <c r="D1099" s="42"/>
      <c r="G1099" s="427"/>
    </row>
    <row r="1100" spans="1:14">
      <c r="A1100" s="94">
        <v>67</v>
      </c>
      <c r="B1100" s="190" t="s">
        <v>1064</v>
      </c>
      <c r="C1100" s="75"/>
      <c r="D1100" s="76"/>
      <c r="E1100" s="76"/>
      <c r="F1100" s="76"/>
      <c r="G1100" s="427"/>
    </row>
    <row r="1101" spans="1:14" ht="42">
      <c r="A1101" s="298" t="s">
        <v>592</v>
      </c>
      <c r="B1101" s="299" t="s">
        <v>562</v>
      </c>
      <c r="C1101" s="300" t="s">
        <v>668</v>
      </c>
      <c r="D1101" s="301" t="s">
        <v>669</v>
      </c>
      <c r="E1101" s="301" t="s">
        <v>670</v>
      </c>
      <c r="F1101" s="302" t="s">
        <v>671</v>
      </c>
      <c r="G1101" s="424" t="s">
        <v>560</v>
      </c>
      <c r="H1101" s="417" t="s">
        <v>2837</v>
      </c>
      <c r="I1101" s="418" t="s">
        <v>2793</v>
      </c>
      <c r="J1101" s="418" t="s">
        <v>1647</v>
      </c>
      <c r="L1101" s="822" t="s">
        <v>2837</v>
      </c>
      <c r="M1101" s="823" t="s">
        <v>2793</v>
      </c>
      <c r="N1101" s="823" t="s">
        <v>1647</v>
      </c>
    </row>
    <row r="1102" spans="1:14" ht="14">
      <c r="A1102" s="114">
        <v>67.010000000000005</v>
      </c>
      <c r="B1102" s="225" t="s">
        <v>1065</v>
      </c>
      <c r="C1102" s="165"/>
      <c r="D1102" s="166"/>
      <c r="E1102" s="167"/>
      <c r="F1102" s="168"/>
      <c r="G1102" s="960">
        <f>(C1103*D1103*F1103)+(C1104*D1104*F1104)+(C1105*D1105*F1105)+(C1106*D1106*F1106)</f>
        <v>0</v>
      </c>
      <c r="H1102" s="943" t="s">
        <v>1646</v>
      </c>
      <c r="I1102" s="943" t="s">
        <v>1646</v>
      </c>
      <c r="J1102" s="943" t="s">
        <v>1646</v>
      </c>
      <c r="L1102" s="940" t="str">
        <f t="shared" ref="L1102" si="656">IF(OR(H1102="Oui",H1102="Yes"),G1102,"")</f>
        <v/>
      </c>
      <c r="M1102" s="940" t="str">
        <f t="shared" ref="M1102" si="657">IF(OR(I1102="Oui",I1102="Yes"),G1102,"")</f>
        <v/>
      </c>
      <c r="N1102" s="940" t="str">
        <f t="shared" ref="N1102" si="658">IF(OR(J1102="Oui",J1102="Yes"),G1102,"")</f>
        <v/>
      </c>
    </row>
    <row r="1103" spans="1:14" ht="14">
      <c r="A1103" s="114"/>
      <c r="B1103" s="169" t="s">
        <v>1066</v>
      </c>
      <c r="C1103" s="161">
        <v>1</v>
      </c>
      <c r="D1103" s="161">
        <v>1</v>
      </c>
      <c r="E1103" s="162" t="s">
        <v>563</v>
      </c>
      <c r="F1103" s="164">
        <v>0</v>
      </c>
      <c r="G1103" s="971"/>
      <c r="H1103" s="944"/>
      <c r="I1103" s="944"/>
      <c r="J1103" s="944"/>
      <c r="L1103" s="941"/>
      <c r="M1103" s="941"/>
      <c r="N1103" s="941" t="str">
        <f t="shared" ref="N1103:N1123" si="659">IF(OR(J1103="Oui",J1103="Yes"),G1103,"")</f>
        <v/>
      </c>
    </row>
    <row r="1104" spans="1:14" ht="14">
      <c r="A1104" s="114"/>
      <c r="B1104" s="169" t="s">
        <v>1004</v>
      </c>
      <c r="C1104" s="161">
        <v>1</v>
      </c>
      <c r="D1104" s="161">
        <v>1</v>
      </c>
      <c r="E1104" s="162" t="s">
        <v>563</v>
      </c>
      <c r="F1104" s="164">
        <v>0</v>
      </c>
      <c r="G1104" s="971"/>
      <c r="H1104" s="944"/>
      <c r="I1104" s="944"/>
      <c r="J1104" s="944"/>
      <c r="L1104" s="941"/>
      <c r="M1104" s="941"/>
      <c r="N1104" s="941" t="str">
        <f t="shared" si="659"/>
        <v/>
      </c>
    </row>
    <row r="1105" spans="1:14" ht="14">
      <c r="A1105" s="114"/>
      <c r="B1105" s="169" t="s">
        <v>1067</v>
      </c>
      <c r="C1105" s="161">
        <v>1</v>
      </c>
      <c r="D1105" s="161">
        <v>1</v>
      </c>
      <c r="E1105" s="162" t="s">
        <v>563</v>
      </c>
      <c r="F1105" s="164">
        <v>0</v>
      </c>
      <c r="G1105" s="971"/>
      <c r="H1105" s="944"/>
      <c r="I1105" s="944"/>
      <c r="J1105" s="944"/>
      <c r="L1105" s="941"/>
      <c r="M1105" s="941"/>
      <c r="N1105" s="941" t="str">
        <f t="shared" si="659"/>
        <v/>
      </c>
    </row>
    <row r="1106" spans="1:14" ht="14">
      <c r="A1106" s="115"/>
      <c r="B1106" s="64" t="s">
        <v>846</v>
      </c>
      <c r="C1106" s="159">
        <v>1</v>
      </c>
      <c r="D1106" s="159">
        <v>1</v>
      </c>
      <c r="E1106" s="163" t="s">
        <v>563</v>
      </c>
      <c r="F1106" s="160">
        <v>0</v>
      </c>
      <c r="G1106" s="972"/>
      <c r="H1106" s="945"/>
      <c r="I1106" s="945"/>
      <c r="J1106" s="945"/>
      <c r="L1106" s="942"/>
      <c r="M1106" s="942"/>
      <c r="N1106" s="942" t="str">
        <f t="shared" si="659"/>
        <v/>
      </c>
    </row>
    <row r="1107" spans="1:14" ht="28">
      <c r="A1107" s="98" t="s">
        <v>480</v>
      </c>
      <c r="B1107" s="40" t="s">
        <v>2808</v>
      </c>
      <c r="C1107" s="60">
        <v>1</v>
      </c>
      <c r="D1107" s="60">
        <v>1</v>
      </c>
      <c r="E1107" s="61" t="s">
        <v>563</v>
      </c>
      <c r="F1107" s="62">
        <v>0</v>
      </c>
      <c r="G1107" s="412">
        <f>C1107*D1107*F1107</f>
        <v>0</v>
      </c>
      <c r="H1107" s="346" t="s">
        <v>1646</v>
      </c>
      <c r="I1107" s="346" t="s">
        <v>1646</v>
      </c>
      <c r="J1107" s="346" t="s">
        <v>1646</v>
      </c>
      <c r="L1107" s="828" t="str">
        <f t="shared" ref="L1107:L1122" si="660">IF(OR(H1107="Oui",H1107="Yes"),G1107,"")</f>
        <v/>
      </c>
      <c r="M1107" s="828" t="str">
        <f t="shared" ref="M1107:M1123" si="661">IF(OR(I1107="Oui",I1107="Yes"),G1107,"")</f>
        <v/>
      </c>
      <c r="N1107" s="828" t="str">
        <f t="shared" si="659"/>
        <v/>
      </c>
    </row>
    <row r="1108" spans="1:14" ht="14">
      <c r="A1108" s="114">
        <v>67.3</v>
      </c>
      <c r="B1108" s="270" t="s">
        <v>1069</v>
      </c>
      <c r="C1108" s="165"/>
      <c r="D1108" s="166"/>
      <c r="E1108" s="167"/>
      <c r="F1108" s="168"/>
      <c r="G1108" s="960">
        <f>(C1109*D1109*F1109)+(C1110*D1110*F1110)+(C1111*D1111*F1111)+(C1112*D1112*F1112)+(C1113*D1113*F1113)+(C1114*D1114*F1114)</f>
        <v>0</v>
      </c>
      <c r="H1108" s="943" t="s">
        <v>1646</v>
      </c>
      <c r="I1108" s="943" t="s">
        <v>1646</v>
      </c>
      <c r="J1108" s="943" t="s">
        <v>1646</v>
      </c>
      <c r="L1108" s="940" t="str">
        <f t="shared" si="660"/>
        <v/>
      </c>
      <c r="M1108" s="940" t="str">
        <f t="shared" si="661"/>
        <v/>
      </c>
      <c r="N1108" s="940" t="str">
        <f t="shared" si="659"/>
        <v/>
      </c>
    </row>
    <row r="1109" spans="1:14" ht="14">
      <c r="A1109" s="114"/>
      <c r="B1109" s="169" t="s">
        <v>1068</v>
      </c>
      <c r="C1109" s="161">
        <v>1</v>
      </c>
      <c r="D1109" s="161">
        <v>1</v>
      </c>
      <c r="E1109" s="162" t="s">
        <v>563</v>
      </c>
      <c r="F1109" s="164">
        <v>0</v>
      </c>
      <c r="G1109" s="961"/>
      <c r="H1109" s="944"/>
      <c r="I1109" s="944"/>
      <c r="J1109" s="944"/>
      <c r="L1109" s="941"/>
      <c r="M1109" s="941"/>
      <c r="N1109" s="941" t="str">
        <f t="shared" si="659"/>
        <v/>
      </c>
    </row>
    <row r="1110" spans="1:14" s="290" customFormat="1" ht="14">
      <c r="A1110" s="295"/>
      <c r="B1110" s="169" t="s">
        <v>1070</v>
      </c>
      <c r="C1110" s="161">
        <v>1</v>
      </c>
      <c r="D1110" s="161">
        <v>1</v>
      </c>
      <c r="E1110" s="271" t="s">
        <v>563</v>
      </c>
      <c r="F1110" s="164">
        <v>0</v>
      </c>
      <c r="G1110" s="961"/>
      <c r="H1110" s="944"/>
      <c r="I1110" s="944"/>
      <c r="J1110" s="944"/>
      <c r="L1110" s="941"/>
      <c r="M1110" s="941"/>
      <c r="N1110" s="941" t="str">
        <f t="shared" si="659"/>
        <v/>
      </c>
    </row>
    <row r="1111" spans="1:14" s="290" customFormat="1" ht="14">
      <c r="A1111" s="295"/>
      <c r="B1111" s="169" t="s">
        <v>1071</v>
      </c>
      <c r="C1111" s="161">
        <v>1</v>
      </c>
      <c r="D1111" s="161">
        <v>1</v>
      </c>
      <c r="E1111" s="271" t="s">
        <v>563</v>
      </c>
      <c r="F1111" s="164">
        <v>0</v>
      </c>
      <c r="G1111" s="961"/>
      <c r="H1111" s="944"/>
      <c r="I1111" s="944"/>
      <c r="J1111" s="944"/>
      <c r="L1111" s="941"/>
      <c r="M1111" s="941"/>
      <c r="N1111" s="941" t="str">
        <f t="shared" si="659"/>
        <v/>
      </c>
    </row>
    <row r="1112" spans="1:14" ht="14">
      <c r="A1112" s="114"/>
      <c r="B1112" s="169" t="s">
        <v>1021</v>
      </c>
      <c r="C1112" s="161">
        <v>1</v>
      </c>
      <c r="D1112" s="161">
        <v>1</v>
      </c>
      <c r="E1112" s="162" t="s">
        <v>563</v>
      </c>
      <c r="F1112" s="164">
        <v>0</v>
      </c>
      <c r="G1112" s="961"/>
      <c r="H1112" s="944"/>
      <c r="I1112" s="944"/>
      <c r="J1112" s="944"/>
      <c r="L1112" s="941"/>
      <c r="M1112" s="941"/>
      <c r="N1112" s="941" t="str">
        <f t="shared" si="659"/>
        <v/>
      </c>
    </row>
    <row r="1113" spans="1:14" ht="14">
      <c r="A1113" s="114"/>
      <c r="B1113" s="169" t="s">
        <v>1072</v>
      </c>
      <c r="C1113" s="161">
        <v>1</v>
      </c>
      <c r="D1113" s="161">
        <v>1</v>
      </c>
      <c r="E1113" s="162" t="s">
        <v>563</v>
      </c>
      <c r="F1113" s="164">
        <v>0</v>
      </c>
      <c r="G1113" s="961"/>
      <c r="H1113" s="944"/>
      <c r="I1113" s="944"/>
      <c r="J1113" s="944"/>
      <c r="L1113" s="941"/>
      <c r="M1113" s="941"/>
      <c r="N1113" s="941" t="str">
        <f t="shared" si="659"/>
        <v/>
      </c>
    </row>
    <row r="1114" spans="1:14" ht="14">
      <c r="A1114" s="115"/>
      <c r="B1114" s="64" t="s">
        <v>920</v>
      </c>
      <c r="C1114" s="159">
        <v>1</v>
      </c>
      <c r="D1114" s="159">
        <v>1</v>
      </c>
      <c r="E1114" s="163" t="s">
        <v>563</v>
      </c>
      <c r="F1114" s="160">
        <v>0</v>
      </c>
      <c r="G1114" s="962"/>
      <c r="H1114" s="945"/>
      <c r="I1114" s="945"/>
      <c r="J1114" s="945"/>
      <c r="L1114" s="942"/>
      <c r="M1114" s="942"/>
      <c r="N1114" s="942" t="str">
        <f t="shared" si="659"/>
        <v/>
      </c>
    </row>
    <row r="1115" spans="1:14" ht="28">
      <c r="A1115" s="123">
        <v>67.5</v>
      </c>
      <c r="B1115" s="270" t="s">
        <v>1575</v>
      </c>
      <c r="C1115" s="165"/>
      <c r="D1115" s="166"/>
      <c r="E1115" s="167"/>
      <c r="F1115" s="168"/>
      <c r="G1115" s="960">
        <f>(C1116*D1116*F1116)+(C1117*D1117*F1117)+(C1118*D1118*F1118)+(C1119*D1119*F1119)+(C1120*D1120*F1120)+(C1121*D1121*F1121)</f>
        <v>0</v>
      </c>
      <c r="H1115" s="943" t="s">
        <v>1646</v>
      </c>
      <c r="I1115" s="943" t="s">
        <v>1646</v>
      </c>
      <c r="J1115" s="943" t="s">
        <v>1646</v>
      </c>
      <c r="L1115" s="940" t="str">
        <f t="shared" ref="L1115" si="662">IF(OR(H1115="Oui",H1115="Yes"),G1115,"")</f>
        <v/>
      </c>
      <c r="M1115" s="940" t="str">
        <f t="shared" ref="M1115" si="663">IF(OR(I1115="Oui",I1115="Yes"),G1115,"")</f>
        <v/>
      </c>
      <c r="N1115" s="940" t="str">
        <f t="shared" si="659"/>
        <v/>
      </c>
    </row>
    <row r="1116" spans="1:14" ht="14">
      <c r="A1116" s="114"/>
      <c r="B1116" s="169" t="s">
        <v>1073</v>
      </c>
      <c r="C1116" s="161">
        <v>1</v>
      </c>
      <c r="D1116" s="161">
        <v>1</v>
      </c>
      <c r="E1116" s="162" t="s">
        <v>563</v>
      </c>
      <c r="F1116" s="164">
        <v>0</v>
      </c>
      <c r="G1116" s="961"/>
      <c r="H1116" s="944"/>
      <c r="I1116" s="944"/>
      <c r="J1116" s="944"/>
      <c r="L1116" s="941"/>
      <c r="M1116" s="941"/>
      <c r="N1116" s="941" t="str">
        <f t="shared" si="659"/>
        <v/>
      </c>
    </row>
    <row r="1117" spans="1:14" ht="14">
      <c r="A1117" s="114"/>
      <c r="B1117" s="169" t="s">
        <v>942</v>
      </c>
      <c r="C1117" s="161">
        <v>1</v>
      </c>
      <c r="D1117" s="161">
        <v>1</v>
      </c>
      <c r="E1117" s="162" t="s">
        <v>563</v>
      </c>
      <c r="F1117" s="164">
        <v>0</v>
      </c>
      <c r="G1117" s="961"/>
      <c r="H1117" s="944"/>
      <c r="I1117" s="944"/>
      <c r="J1117" s="944"/>
      <c r="K1117" s="290"/>
      <c r="L1117" s="941"/>
      <c r="M1117" s="941"/>
      <c r="N1117" s="941" t="str">
        <f t="shared" si="659"/>
        <v/>
      </c>
    </row>
    <row r="1118" spans="1:14" ht="14">
      <c r="A1118" s="114"/>
      <c r="B1118" s="169" t="s">
        <v>1076</v>
      </c>
      <c r="C1118" s="161">
        <v>1</v>
      </c>
      <c r="D1118" s="161">
        <v>1</v>
      </c>
      <c r="E1118" s="162" t="s">
        <v>563</v>
      </c>
      <c r="F1118" s="164">
        <v>0</v>
      </c>
      <c r="G1118" s="961"/>
      <c r="H1118" s="944"/>
      <c r="I1118" s="944"/>
      <c r="J1118" s="944"/>
      <c r="K1118" s="290"/>
      <c r="L1118" s="941"/>
      <c r="M1118" s="941"/>
      <c r="N1118" s="941" t="str">
        <f t="shared" si="659"/>
        <v/>
      </c>
    </row>
    <row r="1119" spans="1:14" ht="14">
      <c r="A1119" s="114"/>
      <c r="B1119" s="169" t="s">
        <v>1074</v>
      </c>
      <c r="C1119" s="161">
        <v>1</v>
      </c>
      <c r="D1119" s="161">
        <v>1</v>
      </c>
      <c r="E1119" s="162" t="s">
        <v>563</v>
      </c>
      <c r="F1119" s="164">
        <v>0</v>
      </c>
      <c r="G1119" s="961"/>
      <c r="H1119" s="944"/>
      <c r="I1119" s="944"/>
      <c r="J1119" s="944"/>
      <c r="L1119" s="941"/>
      <c r="M1119" s="941"/>
      <c r="N1119" s="941" t="str">
        <f t="shared" si="659"/>
        <v/>
      </c>
    </row>
    <row r="1120" spans="1:14" ht="14">
      <c r="A1120" s="114"/>
      <c r="B1120" s="169" t="s">
        <v>1070</v>
      </c>
      <c r="C1120" s="161">
        <v>1</v>
      </c>
      <c r="D1120" s="161">
        <v>1</v>
      </c>
      <c r="E1120" s="162" t="s">
        <v>563</v>
      </c>
      <c r="F1120" s="164">
        <v>0</v>
      </c>
      <c r="G1120" s="961"/>
      <c r="H1120" s="944"/>
      <c r="I1120" s="944"/>
      <c r="J1120" s="944"/>
      <c r="L1120" s="941"/>
      <c r="M1120" s="941"/>
      <c r="N1120" s="941" t="str">
        <f t="shared" si="659"/>
        <v/>
      </c>
    </row>
    <row r="1121" spans="1:14" ht="14">
      <c r="A1121" s="115"/>
      <c r="B1121" s="231" t="s">
        <v>1071</v>
      </c>
      <c r="C1121" s="159">
        <v>1</v>
      </c>
      <c r="D1121" s="159">
        <v>1</v>
      </c>
      <c r="E1121" s="163" t="s">
        <v>563</v>
      </c>
      <c r="F1121" s="160">
        <v>0</v>
      </c>
      <c r="G1121" s="962"/>
      <c r="H1121" s="945"/>
      <c r="I1121" s="945"/>
      <c r="J1121" s="945"/>
      <c r="L1121" s="942"/>
      <c r="M1121" s="942"/>
      <c r="N1121" s="942" t="str">
        <f t="shared" si="659"/>
        <v/>
      </c>
    </row>
    <row r="1122" spans="1:14" ht="28">
      <c r="A1122" s="99" t="s">
        <v>1569</v>
      </c>
      <c r="B1122" s="40" t="s">
        <v>1199</v>
      </c>
      <c r="C1122" s="89"/>
      <c r="D1122" s="66">
        <v>0</v>
      </c>
      <c r="E1122" s="67" t="s">
        <v>565</v>
      </c>
      <c r="F1122" s="413">
        <f>F1116</f>
        <v>0</v>
      </c>
      <c r="G1122" s="412">
        <f>D1122*F1122</f>
        <v>0</v>
      </c>
      <c r="H1122" s="346" t="s">
        <v>1646</v>
      </c>
      <c r="I1122" s="346" t="s">
        <v>1646</v>
      </c>
      <c r="J1122" s="346" t="s">
        <v>1646</v>
      </c>
      <c r="L1122" s="828" t="str">
        <f t="shared" si="660"/>
        <v/>
      </c>
      <c r="M1122" s="828" t="str">
        <f t="shared" si="661"/>
        <v/>
      </c>
      <c r="N1122" s="828" t="str">
        <f t="shared" si="659"/>
        <v/>
      </c>
    </row>
    <row r="1123" spans="1:14" ht="28">
      <c r="A1123" s="99" t="s">
        <v>481</v>
      </c>
      <c r="B1123" s="86" t="s">
        <v>787</v>
      </c>
      <c r="C1123" s="60">
        <v>1</v>
      </c>
      <c r="D1123" s="60">
        <v>1</v>
      </c>
      <c r="E1123" s="61" t="s">
        <v>563</v>
      </c>
      <c r="F1123" s="62">
        <v>0</v>
      </c>
      <c r="G1123" s="412">
        <f>C1123*D1123*F1123</f>
        <v>0</v>
      </c>
      <c r="H1123" s="346" t="s">
        <v>1646</v>
      </c>
      <c r="I1123" s="346" t="s">
        <v>1646</v>
      </c>
      <c r="J1123" s="346" t="s">
        <v>1646</v>
      </c>
      <c r="L1123" s="819" t="str">
        <f>IF(OR(H1123="Oui",H1123="Yes"),G1123,"")</f>
        <v/>
      </c>
      <c r="M1123" s="819" t="str">
        <f t="shared" si="661"/>
        <v/>
      </c>
      <c r="N1123" s="819" t="str">
        <f t="shared" si="659"/>
        <v/>
      </c>
    </row>
    <row r="1124" spans="1:14" s="56" customFormat="1" ht="19" customHeight="1">
      <c r="A1124" s="95">
        <v>67</v>
      </c>
      <c r="B1124" s="191" t="s">
        <v>1075</v>
      </c>
      <c r="C1124" s="83"/>
      <c r="D1124" s="84"/>
      <c r="E1124" s="84"/>
      <c r="F1124" s="84"/>
      <c r="G1124" s="410">
        <f>SUM(G1102:G1123)</f>
        <v>0</v>
      </c>
      <c r="H1124" s="297"/>
      <c r="I1124" s="297"/>
      <c r="J1124" s="297"/>
      <c r="L1124" s="831">
        <f>SUM(L1102:L1123)</f>
        <v>0</v>
      </c>
      <c r="M1124" s="831">
        <f t="shared" ref="M1124" si="664">SUM(M1102:M1123)</f>
        <v>0</v>
      </c>
      <c r="N1124" s="831">
        <f t="shared" ref="N1124" si="665">SUM(N1102:N1123)</f>
        <v>0</v>
      </c>
    </row>
    <row r="1125" spans="1:14">
      <c r="A1125" s="73"/>
      <c r="D1125" s="42"/>
      <c r="G1125" s="425"/>
    </row>
    <row r="1126" spans="1:14">
      <c r="A1126" s="94">
        <v>68</v>
      </c>
      <c r="B1126" s="190" t="s">
        <v>1077</v>
      </c>
      <c r="C1126" s="75"/>
      <c r="D1126" s="172"/>
      <c r="E1126" s="76"/>
      <c r="F1126" s="76"/>
      <c r="G1126" s="427"/>
    </row>
    <row r="1127" spans="1:14" ht="42">
      <c r="A1127" s="298" t="s">
        <v>592</v>
      </c>
      <c r="B1127" s="299" t="s">
        <v>562</v>
      </c>
      <c r="C1127" s="300" t="s">
        <v>668</v>
      </c>
      <c r="D1127" s="301" t="s">
        <v>669</v>
      </c>
      <c r="E1127" s="301" t="s">
        <v>670</v>
      </c>
      <c r="F1127" s="302" t="s">
        <v>671</v>
      </c>
      <c r="G1127" s="424" t="s">
        <v>560</v>
      </c>
      <c r="H1127" s="417" t="s">
        <v>2837</v>
      </c>
      <c r="I1127" s="418" t="s">
        <v>2793</v>
      </c>
      <c r="J1127" s="418" t="s">
        <v>1647</v>
      </c>
      <c r="L1127" s="822" t="s">
        <v>2837</v>
      </c>
      <c r="M1127" s="823" t="s">
        <v>2793</v>
      </c>
      <c r="N1127" s="823" t="s">
        <v>1647</v>
      </c>
    </row>
    <row r="1128" spans="1:14" ht="28">
      <c r="A1128" s="98" t="s">
        <v>482</v>
      </c>
      <c r="B1128" s="40" t="s">
        <v>1079</v>
      </c>
      <c r="C1128" s="60">
        <v>1</v>
      </c>
      <c r="D1128" s="60">
        <v>1</v>
      </c>
      <c r="E1128" s="61" t="s">
        <v>563</v>
      </c>
      <c r="F1128" s="62">
        <v>0</v>
      </c>
      <c r="G1128" s="412">
        <f>C1128*D1128*F1128</f>
        <v>0</v>
      </c>
      <c r="H1128" s="346" t="s">
        <v>1646</v>
      </c>
      <c r="I1128" s="346" t="s">
        <v>1646</v>
      </c>
      <c r="J1128" s="346" t="s">
        <v>1646</v>
      </c>
      <c r="L1128" s="819" t="str">
        <f>IF(OR(H1128="Oui",H1128="Yes"),G1128,"")</f>
        <v/>
      </c>
      <c r="M1128" s="819" t="str">
        <f t="shared" ref="M1128" si="666">IF(OR(I1128="Oui",I1128="Yes"),G1128,"")</f>
        <v/>
      </c>
      <c r="N1128" s="819" t="str">
        <f t="shared" ref="N1128" si="667">IF(OR(J1128="Oui",J1128="Yes"),G1128,"")</f>
        <v/>
      </c>
    </row>
    <row r="1129" spans="1:14" ht="14">
      <c r="A1129" s="131">
        <v>68.02</v>
      </c>
      <c r="B1129" s="225" t="s">
        <v>1080</v>
      </c>
      <c r="C1129" s="165"/>
      <c r="D1129" s="166"/>
      <c r="E1129" s="167"/>
      <c r="F1129" s="168"/>
      <c r="G1129" s="954">
        <f>(C1130*D1130*F1130)+(C1131*D1131*F1131)+(C1132*D1132*F1132)</f>
        <v>0</v>
      </c>
      <c r="H1129" s="943" t="s">
        <v>1646</v>
      </c>
      <c r="I1129" s="943" t="s">
        <v>1646</v>
      </c>
      <c r="J1129" s="943" t="s">
        <v>1646</v>
      </c>
      <c r="L1129" s="940" t="str">
        <f t="shared" ref="L1129:L1143" si="668">IF(OR(H1129="Oui",H1129="Yes"),G1129,"")</f>
        <v/>
      </c>
      <c r="M1129" s="940" t="str">
        <f t="shared" ref="M1129:M1143" si="669">IF(OR(I1129="Oui",I1129="Yes"),G1129,"")</f>
        <v/>
      </c>
      <c r="N1129" s="940" t="str">
        <f t="shared" ref="N1129:N1143" si="670">IF(OR(J1129="Oui",J1129="Yes"),G1129,"")</f>
        <v/>
      </c>
    </row>
    <row r="1130" spans="1:14" ht="14">
      <c r="A1130" s="132"/>
      <c r="B1130" s="169" t="s">
        <v>1081</v>
      </c>
      <c r="C1130" s="161">
        <v>1</v>
      </c>
      <c r="D1130" s="161">
        <v>1</v>
      </c>
      <c r="E1130" s="162" t="s">
        <v>563</v>
      </c>
      <c r="F1130" s="164">
        <v>0</v>
      </c>
      <c r="G1130" s="979"/>
      <c r="H1130" s="944"/>
      <c r="I1130" s="944"/>
      <c r="J1130" s="944"/>
      <c r="L1130" s="941"/>
      <c r="M1130" s="941"/>
      <c r="N1130" s="941" t="str">
        <f t="shared" si="670"/>
        <v/>
      </c>
    </row>
    <row r="1131" spans="1:14" ht="14">
      <c r="A1131" s="132"/>
      <c r="B1131" s="169" t="s">
        <v>520</v>
      </c>
      <c r="C1131" s="161">
        <v>1</v>
      </c>
      <c r="D1131" s="161">
        <v>1</v>
      </c>
      <c r="E1131" s="162" t="s">
        <v>563</v>
      </c>
      <c r="F1131" s="164">
        <v>0</v>
      </c>
      <c r="G1131" s="979"/>
      <c r="H1131" s="944"/>
      <c r="I1131" s="944"/>
      <c r="J1131" s="944"/>
      <c r="L1131" s="941"/>
      <c r="M1131" s="941"/>
      <c r="N1131" s="941" t="str">
        <f t="shared" si="670"/>
        <v/>
      </c>
    </row>
    <row r="1132" spans="1:14" ht="14">
      <c r="A1132" s="133"/>
      <c r="B1132" s="64" t="s">
        <v>519</v>
      </c>
      <c r="C1132" s="159">
        <v>1</v>
      </c>
      <c r="D1132" s="159">
        <v>1</v>
      </c>
      <c r="E1132" s="163" t="s">
        <v>563</v>
      </c>
      <c r="F1132" s="160">
        <v>0</v>
      </c>
      <c r="G1132" s="980"/>
      <c r="H1132" s="945"/>
      <c r="I1132" s="945"/>
      <c r="J1132" s="945"/>
      <c r="L1132" s="942"/>
      <c r="M1132" s="942"/>
      <c r="N1132" s="942" t="str">
        <f t="shared" si="670"/>
        <v/>
      </c>
    </row>
    <row r="1133" spans="1:14" ht="28">
      <c r="A1133" s="98" t="s">
        <v>484</v>
      </c>
      <c r="B1133" s="40" t="s">
        <v>1082</v>
      </c>
      <c r="C1133" s="60">
        <v>1</v>
      </c>
      <c r="D1133" s="60">
        <v>1</v>
      </c>
      <c r="E1133" s="61" t="s">
        <v>563</v>
      </c>
      <c r="F1133" s="62">
        <v>0</v>
      </c>
      <c r="G1133" s="412">
        <f t="shared" ref="G1133:G1143" si="671">C1133*D1133*F1133</f>
        <v>0</v>
      </c>
      <c r="H1133" s="346" t="s">
        <v>1646</v>
      </c>
      <c r="I1133" s="346" t="s">
        <v>1646</v>
      </c>
      <c r="J1133" s="346" t="s">
        <v>1646</v>
      </c>
      <c r="L1133" s="819" t="str">
        <f t="shared" si="668"/>
        <v/>
      </c>
      <c r="M1133" s="819" t="str">
        <f t="shared" si="669"/>
        <v/>
      </c>
      <c r="N1133" s="819" t="str">
        <f t="shared" si="670"/>
        <v/>
      </c>
    </row>
    <row r="1134" spans="1:14" ht="28">
      <c r="A1134" s="98" t="s">
        <v>485</v>
      </c>
      <c r="B1134" s="40" t="s">
        <v>1083</v>
      </c>
      <c r="C1134" s="60">
        <v>1</v>
      </c>
      <c r="D1134" s="60">
        <v>1</v>
      </c>
      <c r="E1134" s="61" t="s">
        <v>563</v>
      </c>
      <c r="F1134" s="62">
        <v>0</v>
      </c>
      <c r="G1134" s="412">
        <f t="shared" si="671"/>
        <v>0</v>
      </c>
      <c r="H1134" s="346" t="s">
        <v>1646</v>
      </c>
      <c r="I1134" s="346" t="s">
        <v>1646</v>
      </c>
      <c r="J1134" s="346" t="s">
        <v>1646</v>
      </c>
      <c r="L1134" s="819" t="str">
        <f t="shared" si="668"/>
        <v/>
      </c>
      <c r="M1134" s="819" t="str">
        <f t="shared" si="669"/>
        <v/>
      </c>
      <c r="N1134" s="819" t="str">
        <f t="shared" si="670"/>
        <v/>
      </c>
    </row>
    <row r="1135" spans="1:14" ht="28">
      <c r="A1135" s="98" t="s">
        <v>483</v>
      </c>
      <c r="B1135" s="40" t="s">
        <v>1024</v>
      </c>
      <c r="C1135" s="60">
        <v>1</v>
      </c>
      <c r="D1135" s="60">
        <v>1</v>
      </c>
      <c r="E1135" s="61" t="s">
        <v>563</v>
      </c>
      <c r="F1135" s="62">
        <v>0</v>
      </c>
      <c r="G1135" s="412">
        <f t="shared" si="671"/>
        <v>0</v>
      </c>
      <c r="H1135" s="346" t="s">
        <v>1646</v>
      </c>
      <c r="I1135" s="346" t="s">
        <v>1646</v>
      </c>
      <c r="J1135" s="346" t="s">
        <v>1646</v>
      </c>
      <c r="L1135" s="819" t="str">
        <f t="shared" si="668"/>
        <v/>
      </c>
      <c r="M1135" s="819" t="str">
        <f t="shared" si="669"/>
        <v/>
      </c>
      <c r="N1135" s="819" t="str">
        <f t="shared" si="670"/>
        <v/>
      </c>
    </row>
    <row r="1136" spans="1:14" ht="28">
      <c r="A1136" s="99" t="s">
        <v>486</v>
      </c>
      <c r="B1136" s="64" t="s">
        <v>1026</v>
      </c>
      <c r="C1136" s="60">
        <v>1</v>
      </c>
      <c r="D1136" s="60">
        <v>1</v>
      </c>
      <c r="E1136" s="61" t="s">
        <v>563</v>
      </c>
      <c r="F1136" s="62">
        <v>0</v>
      </c>
      <c r="G1136" s="412">
        <f t="shared" si="671"/>
        <v>0</v>
      </c>
      <c r="H1136" s="346" t="s">
        <v>1646</v>
      </c>
      <c r="I1136" s="346" t="s">
        <v>1646</v>
      </c>
      <c r="J1136" s="346" t="s">
        <v>1646</v>
      </c>
      <c r="L1136" s="819" t="str">
        <f t="shared" si="668"/>
        <v/>
      </c>
      <c r="M1136" s="819" t="str">
        <f t="shared" si="669"/>
        <v/>
      </c>
      <c r="N1136" s="819" t="str">
        <f t="shared" si="670"/>
        <v/>
      </c>
    </row>
    <row r="1137" spans="1:14" ht="28">
      <c r="A1137" s="98" t="s">
        <v>487</v>
      </c>
      <c r="B1137" s="40" t="s">
        <v>1027</v>
      </c>
      <c r="C1137" s="60">
        <v>1</v>
      </c>
      <c r="D1137" s="60">
        <v>1</v>
      </c>
      <c r="E1137" s="61" t="s">
        <v>563</v>
      </c>
      <c r="F1137" s="62">
        <v>0</v>
      </c>
      <c r="G1137" s="412">
        <f t="shared" si="671"/>
        <v>0</v>
      </c>
      <c r="H1137" s="346" t="s">
        <v>1646</v>
      </c>
      <c r="I1137" s="346" t="s">
        <v>1646</v>
      </c>
      <c r="J1137" s="346" t="s">
        <v>1646</v>
      </c>
      <c r="L1137" s="819" t="str">
        <f t="shared" si="668"/>
        <v/>
      </c>
      <c r="M1137" s="819" t="str">
        <f t="shared" si="669"/>
        <v/>
      </c>
      <c r="N1137" s="819" t="str">
        <f t="shared" si="670"/>
        <v/>
      </c>
    </row>
    <row r="1138" spans="1:14" ht="28">
      <c r="A1138" s="98" t="s">
        <v>488</v>
      </c>
      <c r="B1138" s="40" t="s">
        <v>1187</v>
      </c>
      <c r="C1138" s="60">
        <v>1</v>
      </c>
      <c r="D1138" s="60">
        <v>1</v>
      </c>
      <c r="E1138" s="61" t="s">
        <v>563</v>
      </c>
      <c r="F1138" s="62">
        <v>0</v>
      </c>
      <c r="G1138" s="412">
        <f t="shared" si="671"/>
        <v>0</v>
      </c>
      <c r="H1138" s="346" t="s">
        <v>1646</v>
      </c>
      <c r="I1138" s="346" t="s">
        <v>1646</v>
      </c>
      <c r="J1138" s="346" t="s">
        <v>1646</v>
      </c>
      <c r="L1138" s="819" t="str">
        <f t="shared" si="668"/>
        <v/>
      </c>
      <c r="M1138" s="819" t="str">
        <f t="shared" si="669"/>
        <v/>
      </c>
      <c r="N1138" s="819" t="str">
        <f t="shared" si="670"/>
        <v/>
      </c>
    </row>
    <row r="1139" spans="1:14" ht="28">
      <c r="A1139" s="98" t="s">
        <v>489</v>
      </c>
      <c r="B1139" s="40" t="s">
        <v>1084</v>
      </c>
      <c r="C1139" s="60">
        <v>1</v>
      </c>
      <c r="D1139" s="60">
        <v>1</v>
      </c>
      <c r="E1139" s="61" t="s">
        <v>563</v>
      </c>
      <c r="F1139" s="62">
        <v>0</v>
      </c>
      <c r="G1139" s="412">
        <f t="shared" si="671"/>
        <v>0</v>
      </c>
      <c r="H1139" s="346" t="s">
        <v>1646</v>
      </c>
      <c r="I1139" s="346" t="s">
        <v>1646</v>
      </c>
      <c r="J1139" s="346" t="s">
        <v>1646</v>
      </c>
      <c r="L1139" s="819" t="str">
        <f t="shared" si="668"/>
        <v/>
      </c>
      <c r="M1139" s="819" t="str">
        <f t="shared" si="669"/>
        <v/>
      </c>
      <c r="N1139" s="819" t="str">
        <f t="shared" si="670"/>
        <v/>
      </c>
    </row>
    <row r="1140" spans="1:14" ht="28">
      <c r="A1140" s="98" t="s">
        <v>545</v>
      </c>
      <c r="B1140" s="202" t="s">
        <v>1631</v>
      </c>
      <c r="C1140" s="60">
        <v>1</v>
      </c>
      <c r="D1140" s="60">
        <v>1</v>
      </c>
      <c r="E1140" s="61" t="s">
        <v>563</v>
      </c>
      <c r="F1140" s="62">
        <v>0</v>
      </c>
      <c r="G1140" s="412">
        <f t="shared" si="671"/>
        <v>0</v>
      </c>
      <c r="H1140" s="346" t="s">
        <v>1646</v>
      </c>
      <c r="I1140" s="346" t="s">
        <v>1646</v>
      </c>
      <c r="J1140" s="346" t="s">
        <v>1646</v>
      </c>
      <c r="L1140" s="819" t="str">
        <f t="shared" si="668"/>
        <v/>
      </c>
      <c r="M1140" s="819" t="str">
        <f t="shared" si="669"/>
        <v/>
      </c>
      <c r="N1140" s="819" t="str">
        <f t="shared" si="670"/>
        <v/>
      </c>
    </row>
    <row r="1141" spans="1:14" ht="28">
      <c r="A1141" s="98" t="s">
        <v>491</v>
      </c>
      <c r="B1141" s="40" t="s">
        <v>1188</v>
      </c>
      <c r="C1141" s="60">
        <v>1</v>
      </c>
      <c r="D1141" s="60">
        <v>1</v>
      </c>
      <c r="E1141" s="61" t="s">
        <v>563</v>
      </c>
      <c r="F1141" s="62">
        <v>0</v>
      </c>
      <c r="G1141" s="412">
        <f t="shared" si="671"/>
        <v>0</v>
      </c>
      <c r="H1141" s="346" t="s">
        <v>1646</v>
      </c>
      <c r="I1141" s="346" t="s">
        <v>1646</v>
      </c>
      <c r="J1141" s="346" t="s">
        <v>1646</v>
      </c>
      <c r="L1141" s="819" t="str">
        <f t="shared" si="668"/>
        <v/>
      </c>
      <c r="M1141" s="819" t="str">
        <f t="shared" si="669"/>
        <v/>
      </c>
      <c r="N1141" s="819" t="str">
        <f t="shared" si="670"/>
        <v/>
      </c>
    </row>
    <row r="1142" spans="1:14" ht="28">
      <c r="A1142" s="98" t="s">
        <v>536</v>
      </c>
      <c r="B1142" s="40" t="s">
        <v>1085</v>
      </c>
      <c r="C1142" s="60">
        <v>1</v>
      </c>
      <c r="D1142" s="60">
        <v>1</v>
      </c>
      <c r="E1142" s="61" t="s">
        <v>563</v>
      </c>
      <c r="F1142" s="62">
        <v>0</v>
      </c>
      <c r="G1142" s="412">
        <f t="shared" si="671"/>
        <v>0</v>
      </c>
      <c r="H1142" s="346" t="s">
        <v>1646</v>
      </c>
      <c r="I1142" s="346" t="s">
        <v>1646</v>
      </c>
      <c r="J1142" s="346" t="s">
        <v>1646</v>
      </c>
      <c r="L1142" s="819" t="str">
        <f t="shared" si="668"/>
        <v/>
      </c>
      <c r="M1142" s="819" t="str">
        <f t="shared" si="669"/>
        <v/>
      </c>
      <c r="N1142" s="819" t="str">
        <f t="shared" si="670"/>
        <v/>
      </c>
    </row>
    <row r="1143" spans="1:14" ht="28">
      <c r="A1143" s="96" t="s">
        <v>490</v>
      </c>
      <c r="B1143" s="40" t="s">
        <v>787</v>
      </c>
      <c r="C1143" s="60">
        <v>1</v>
      </c>
      <c r="D1143" s="60">
        <v>1</v>
      </c>
      <c r="E1143" s="61" t="s">
        <v>563</v>
      </c>
      <c r="F1143" s="62">
        <v>0</v>
      </c>
      <c r="G1143" s="412">
        <f t="shared" si="671"/>
        <v>0</v>
      </c>
      <c r="H1143" s="346" t="s">
        <v>1646</v>
      </c>
      <c r="I1143" s="346" t="s">
        <v>1646</v>
      </c>
      <c r="J1143" s="346" t="s">
        <v>1646</v>
      </c>
      <c r="L1143" s="819" t="str">
        <f t="shared" si="668"/>
        <v/>
      </c>
      <c r="M1143" s="819" t="str">
        <f t="shared" si="669"/>
        <v/>
      </c>
      <c r="N1143" s="819" t="str">
        <f t="shared" si="670"/>
        <v/>
      </c>
    </row>
    <row r="1144" spans="1:14" s="56" customFormat="1" ht="19" customHeight="1">
      <c r="A1144" s="95">
        <v>68</v>
      </c>
      <c r="B1144" s="191" t="s">
        <v>1078</v>
      </c>
      <c r="C1144" s="83"/>
      <c r="D1144" s="84"/>
      <c r="E1144" s="84"/>
      <c r="F1144" s="84"/>
      <c r="G1144" s="408">
        <f>SUM(G1128:G1143)</f>
        <v>0</v>
      </c>
      <c r="H1144" s="297"/>
      <c r="I1144" s="297"/>
      <c r="J1144" s="297"/>
      <c r="L1144" s="825">
        <f>SUM(L1128:L1143)</f>
        <v>0</v>
      </c>
      <c r="M1144" s="825">
        <f t="shared" ref="M1144" si="672">SUM(M1128:M1143)</f>
        <v>0</v>
      </c>
      <c r="N1144" s="825">
        <f t="shared" ref="N1144" si="673">SUM(N1128:N1143)</f>
        <v>0</v>
      </c>
    </row>
    <row r="1145" spans="1:14">
      <c r="A1145" s="73"/>
      <c r="D1145" s="42"/>
      <c r="G1145" s="425"/>
    </row>
    <row r="1146" spans="1:14">
      <c r="A1146" s="94">
        <v>69</v>
      </c>
      <c r="B1146" s="190" t="s">
        <v>1086</v>
      </c>
      <c r="C1146" s="75"/>
      <c r="D1146" s="76"/>
      <c r="E1146" s="76"/>
      <c r="F1146" s="76"/>
      <c r="G1146" s="427"/>
    </row>
    <row r="1147" spans="1:14" ht="42">
      <c r="A1147" s="298" t="s">
        <v>592</v>
      </c>
      <c r="B1147" s="299" t="s">
        <v>562</v>
      </c>
      <c r="C1147" s="300"/>
      <c r="D1147" s="301"/>
      <c r="E1147" s="301"/>
      <c r="F1147" s="302"/>
      <c r="G1147" s="424" t="s">
        <v>560</v>
      </c>
      <c r="H1147" s="417" t="s">
        <v>2837</v>
      </c>
      <c r="I1147" s="418" t="s">
        <v>2793</v>
      </c>
      <c r="J1147" s="418" t="s">
        <v>1647</v>
      </c>
      <c r="L1147" s="822" t="s">
        <v>2837</v>
      </c>
      <c r="M1147" s="823" t="s">
        <v>2793</v>
      </c>
      <c r="N1147" s="827" t="s">
        <v>1647</v>
      </c>
    </row>
    <row r="1148" spans="1:14">
      <c r="A1148" s="176"/>
      <c r="B1148" s="177"/>
      <c r="C1148" s="178"/>
      <c r="D1148" s="179"/>
      <c r="E1148" s="179"/>
      <c r="F1148" s="180"/>
      <c r="G1148" s="435"/>
      <c r="H1148" s="946" t="s">
        <v>1646</v>
      </c>
      <c r="I1148" s="946" t="s">
        <v>1646</v>
      </c>
      <c r="J1148" s="946" t="s">
        <v>1646</v>
      </c>
      <c r="L1148" s="950" t="str">
        <f t="shared" ref="L1148" si="674">IF(OR(H1148="Oui",H1148="Yes"),G1148,"")</f>
        <v/>
      </c>
      <c r="M1148" s="950" t="str">
        <f t="shared" ref="M1148" si="675">IF(OR(I1148="Oui",I1148="Yes"),G1148,"")</f>
        <v/>
      </c>
      <c r="N1148" s="947" t="str">
        <f t="shared" ref="N1148" si="676">IF(OR(J1148="Oui",J1148="Yes"),G1148,"")</f>
        <v/>
      </c>
    </row>
    <row r="1149" spans="1:14">
      <c r="A1149" s="176"/>
      <c r="B1149" s="177"/>
      <c r="C1149" s="178"/>
      <c r="D1149" s="179"/>
      <c r="E1149" s="179"/>
      <c r="F1149" s="181"/>
      <c r="G1149" s="435"/>
      <c r="H1149" s="946"/>
      <c r="I1149" s="946"/>
      <c r="J1149" s="946"/>
      <c r="L1149" s="950"/>
      <c r="M1149" s="950"/>
      <c r="N1149" s="948"/>
    </row>
    <row r="1150" spans="1:14">
      <c r="A1150" s="176"/>
      <c r="B1150" s="177"/>
      <c r="C1150" s="178"/>
      <c r="D1150" s="179"/>
      <c r="E1150" s="179"/>
      <c r="F1150" s="181"/>
      <c r="G1150" s="435"/>
      <c r="H1150" s="946"/>
      <c r="I1150" s="946"/>
      <c r="J1150" s="946"/>
      <c r="L1150" s="950"/>
      <c r="M1150" s="950"/>
      <c r="N1150" s="948"/>
    </row>
    <row r="1151" spans="1:14">
      <c r="A1151" s="176"/>
      <c r="B1151" s="177"/>
      <c r="C1151" s="178"/>
      <c r="D1151" s="179"/>
      <c r="E1151" s="179"/>
      <c r="F1151" s="181"/>
      <c r="G1151" s="435"/>
      <c r="H1151" s="946"/>
      <c r="I1151" s="946"/>
      <c r="J1151" s="946"/>
      <c r="L1151" s="950"/>
      <c r="M1151" s="950"/>
      <c r="N1151" s="948"/>
    </row>
    <row r="1152" spans="1:14">
      <c r="A1152" s="182"/>
      <c r="B1152" s="183"/>
      <c r="C1152" s="184"/>
      <c r="D1152" s="185"/>
      <c r="E1152" s="185"/>
      <c r="F1152" s="146"/>
      <c r="G1152" s="435"/>
      <c r="H1152" s="946"/>
      <c r="I1152" s="946"/>
      <c r="J1152" s="946"/>
      <c r="L1152" s="950"/>
      <c r="M1152" s="950"/>
      <c r="N1152" s="948"/>
    </row>
    <row r="1153" spans="1:14">
      <c r="A1153" s="182"/>
      <c r="B1153" s="183"/>
      <c r="C1153" s="184"/>
      <c r="D1153" s="185"/>
      <c r="E1153" s="185"/>
      <c r="F1153" s="146"/>
      <c r="G1153" s="435"/>
      <c r="H1153" s="946"/>
      <c r="I1153" s="946"/>
      <c r="J1153" s="946"/>
      <c r="L1153" s="950"/>
      <c r="M1153" s="950"/>
      <c r="N1153" s="948"/>
    </row>
    <row r="1154" spans="1:14">
      <c r="A1154" s="182"/>
      <c r="B1154" s="183"/>
      <c r="C1154" s="184"/>
      <c r="D1154" s="185"/>
      <c r="E1154" s="185"/>
      <c r="F1154" s="146"/>
      <c r="G1154" s="435"/>
      <c r="H1154" s="946"/>
      <c r="I1154" s="946"/>
      <c r="J1154" s="946"/>
      <c r="L1154" s="950"/>
      <c r="M1154" s="950"/>
      <c r="N1154" s="948"/>
    </row>
    <row r="1155" spans="1:14">
      <c r="A1155" s="182"/>
      <c r="B1155" s="183"/>
      <c r="C1155" s="184"/>
      <c r="D1155" s="185"/>
      <c r="E1155" s="185"/>
      <c r="F1155" s="146"/>
      <c r="G1155" s="435"/>
      <c r="H1155" s="946"/>
      <c r="I1155" s="946"/>
      <c r="J1155" s="946"/>
      <c r="L1155" s="950"/>
      <c r="M1155" s="950"/>
      <c r="N1155" s="948"/>
    </row>
    <row r="1156" spans="1:14">
      <c r="A1156" s="182"/>
      <c r="B1156" s="183"/>
      <c r="C1156" s="184"/>
      <c r="D1156" s="185"/>
      <c r="E1156" s="185"/>
      <c r="F1156" s="146"/>
      <c r="G1156" s="435"/>
      <c r="H1156" s="946"/>
      <c r="I1156" s="946"/>
      <c r="J1156" s="946"/>
      <c r="L1156" s="950"/>
      <c r="M1156" s="950"/>
      <c r="N1156" s="948"/>
    </row>
    <row r="1157" spans="1:14">
      <c r="A1157" s="182"/>
      <c r="B1157" s="183"/>
      <c r="C1157" s="184"/>
      <c r="D1157" s="185"/>
      <c r="E1157" s="185"/>
      <c r="F1157" s="146"/>
      <c r="G1157" s="435"/>
      <c r="H1157" s="946"/>
      <c r="I1157" s="946"/>
      <c r="J1157" s="946"/>
      <c r="L1157" s="950"/>
      <c r="M1157" s="950"/>
      <c r="N1157" s="948"/>
    </row>
    <row r="1158" spans="1:14">
      <c r="A1158" s="182"/>
      <c r="B1158" s="183"/>
      <c r="C1158" s="184"/>
      <c r="D1158" s="185"/>
      <c r="E1158" s="185"/>
      <c r="F1158" s="146"/>
      <c r="G1158" s="435"/>
      <c r="H1158" s="946"/>
      <c r="I1158" s="946"/>
      <c r="J1158" s="946"/>
      <c r="L1158" s="950"/>
      <c r="M1158" s="950"/>
      <c r="N1158" s="948"/>
    </row>
    <row r="1159" spans="1:14">
      <c r="A1159" s="182"/>
      <c r="B1159" s="183"/>
      <c r="C1159" s="184"/>
      <c r="D1159" s="185"/>
      <c r="E1159" s="185"/>
      <c r="F1159" s="146"/>
      <c r="G1159" s="435"/>
      <c r="H1159" s="946"/>
      <c r="I1159" s="946"/>
      <c r="J1159" s="946"/>
      <c r="L1159" s="950"/>
      <c r="M1159" s="950"/>
      <c r="N1159" s="948"/>
    </row>
    <row r="1160" spans="1:14">
      <c r="A1160" s="182"/>
      <c r="B1160" s="183"/>
      <c r="C1160" s="184"/>
      <c r="D1160" s="185"/>
      <c r="E1160" s="185"/>
      <c r="F1160" s="146"/>
      <c r="G1160" s="435"/>
      <c r="H1160" s="946"/>
      <c r="I1160" s="946"/>
      <c r="J1160" s="946"/>
      <c r="L1160" s="950"/>
      <c r="M1160" s="950"/>
      <c r="N1160" s="948"/>
    </row>
    <row r="1161" spans="1:14">
      <c r="A1161" s="182"/>
      <c r="B1161" s="183"/>
      <c r="C1161" s="184"/>
      <c r="D1161" s="185"/>
      <c r="E1161" s="185"/>
      <c r="F1161" s="146"/>
      <c r="G1161" s="435"/>
      <c r="H1161" s="946"/>
      <c r="I1161" s="946"/>
      <c r="J1161" s="946"/>
      <c r="L1161" s="950"/>
      <c r="M1161" s="950"/>
      <c r="N1161" s="948"/>
    </row>
    <row r="1162" spans="1:14">
      <c r="A1162" s="182"/>
      <c r="B1162" s="183"/>
      <c r="C1162" s="184"/>
      <c r="D1162" s="185"/>
      <c r="E1162" s="185"/>
      <c r="F1162" s="146"/>
      <c r="G1162" s="435"/>
      <c r="H1162" s="946"/>
      <c r="I1162" s="946"/>
      <c r="J1162" s="946"/>
      <c r="L1162" s="950"/>
      <c r="M1162" s="950"/>
      <c r="N1162" s="948"/>
    </row>
    <row r="1163" spans="1:14">
      <c r="A1163" s="182"/>
      <c r="B1163" s="183"/>
      <c r="C1163" s="184"/>
      <c r="D1163" s="185"/>
      <c r="E1163" s="185"/>
      <c r="F1163" s="146"/>
      <c r="G1163" s="435"/>
      <c r="H1163" s="946"/>
      <c r="I1163" s="946"/>
      <c r="J1163" s="946"/>
      <c r="L1163" s="950"/>
      <c r="M1163" s="950"/>
      <c r="N1163" s="948"/>
    </row>
    <row r="1164" spans="1:14">
      <c r="A1164" s="183"/>
      <c r="B1164" s="183"/>
      <c r="C1164" s="184"/>
      <c r="D1164" s="185"/>
      <c r="E1164" s="185"/>
      <c r="F1164" s="146"/>
      <c r="G1164" s="435"/>
      <c r="H1164" s="946"/>
      <c r="I1164" s="946"/>
      <c r="J1164" s="946"/>
      <c r="L1164" s="950"/>
      <c r="M1164" s="950"/>
      <c r="N1164" s="948"/>
    </row>
    <row r="1165" spans="1:14">
      <c r="A1165" s="182"/>
      <c r="B1165" s="183"/>
      <c r="C1165" s="184"/>
      <c r="D1165" s="185"/>
      <c r="E1165" s="185"/>
      <c r="F1165" s="146"/>
      <c r="G1165" s="435"/>
      <c r="H1165" s="946"/>
      <c r="I1165" s="946"/>
      <c r="J1165" s="946"/>
      <c r="L1165" s="950"/>
      <c r="M1165" s="950"/>
      <c r="N1165" s="948"/>
    </row>
    <row r="1166" spans="1:14">
      <c r="A1166" s="183"/>
      <c r="B1166" s="183"/>
      <c r="C1166" s="184"/>
      <c r="D1166" s="185"/>
      <c r="E1166" s="185"/>
      <c r="F1166" s="146"/>
      <c r="G1166" s="435"/>
      <c r="H1166" s="946"/>
      <c r="I1166" s="946"/>
      <c r="J1166" s="946"/>
      <c r="L1166" s="950"/>
      <c r="M1166" s="950"/>
      <c r="N1166" s="948"/>
    </row>
    <row r="1167" spans="1:14">
      <c r="A1167" s="182"/>
      <c r="B1167" s="183"/>
      <c r="C1167" s="184"/>
      <c r="D1167" s="185"/>
      <c r="E1167" s="185"/>
      <c r="F1167" s="146"/>
      <c r="G1167" s="435"/>
      <c r="H1167" s="946"/>
      <c r="I1167" s="946"/>
      <c r="J1167" s="946"/>
      <c r="L1167" s="950"/>
      <c r="M1167" s="950"/>
      <c r="N1167" s="948"/>
    </row>
    <row r="1168" spans="1:14">
      <c r="A1168" s="182"/>
      <c r="B1168" s="183"/>
      <c r="C1168" s="184"/>
      <c r="D1168" s="185"/>
      <c r="E1168" s="185"/>
      <c r="F1168" s="146"/>
      <c r="G1168" s="435"/>
      <c r="H1168" s="946"/>
      <c r="I1168" s="946"/>
      <c r="J1168" s="946"/>
      <c r="L1168" s="950"/>
      <c r="M1168" s="950"/>
      <c r="N1168" s="948"/>
    </row>
    <row r="1169" spans="1:14">
      <c r="A1169" s="182"/>
      <c r="B1169" s="183"/>
      <c r="C1169" s="186"/>
      <c r="D1169" s="187"/>
      <c r="E1169" s="187"/>
      <c r="F1169" s="187"/>
      <c r="G1169" s="436"/>
      <c r="H1169" s="946"/>
      <c r="I1169" s="946"/>
      <c r="J1169" s="946"/>
      <c r="L1169" s="950"/>
      <c r="M1169" s="950"/>
      <c r="N1169" s="949"/>
    </row>
    <row r="1170" spans="1:14" s="56" customFormat="1" ht="19" customHeight="1">
      <c r="A1170" s="95">
        <v>69</v>
      </c>
      <c r="B1170" s="191" t="s">
        <v>1087</v>
      </c>
      <c r="C1170" s="83"/>
      <c r="D1170" s="84"/>
      <c r="E1170" s="84"/>
      <c r="F1170" s="84"/>
      <c r="G1170" s="408">
        <f>SUM(G1148:G1169)</f>
        <v>0</v>
      </c>
      <c r="H1170" s="297"/>
      <c r="I1170" s="297"/>
      <c r="J1170" s="297"/>
      <c r="L1170" s="825">
        <f>SUM(L1148:L1169)</f>
        <v>0</v>
      </c>
      <c r="M1170" s="825">
        <f t="shared" ref="M1170" si="677">SUM(M1148:M1169)</f>
        <v>0</v>
      </c>
      <c r="N1170" s="826">
        <f t="shared" ref="N1170" si="678">SUM(N1148:N1169)</f>
        <v>0</v>
      </c>
    </row>
    <row r="1171" spans="1:14">
      <c r="A1171" s="73"/>
      <c r="D1171" s="42"/>
      <c r="G1171" s="425"/>
    </row>
    <row r="1172" spans="1:14">
      <c r="A1172" s="94">
        <v>70</v>
      </c>
      <c r="B1172" s="190" t="s">
        <v>1640</v>
      </c>
      <c r="C1172" s="75"/>
      <c r="D1172" s="76"/>
      <c r="E1172" s="76"/>
      <c r="F1172" s="76"/>
      <c r="G1172" s="427"/>
      <c r="H1172" s="421"/>
      <c r="L1172" s="834"/>
    </row>
    <row r="1173" spans="1:14" ht="42">
      <c r="A1173" s="298" t="s">
        <v>592</v>
      </c>
      <c r="B1173" s="299" t="s">
        <v>562</v>
      </c>
      <c r="C1173" s="300" t="s">
        <v>668</v>
      </c>
      <c r="D1173" s="301" t="s">
        <v>669</v>
      </c>
      <c r="E1173" s="301" t="s">
        <v>670</v>
      </c>
      <c r="F1173" s="302" t="s">
        <v>671</v>
      </c>
      <c r="G1173" s="424" t="s">
        <v>560</v>
      </c>
      <c r="H1173" s="417" t="s">
        <v>2837</v>
      </c>
      <c r="I1173" s="418" t="s">
        <v>2793</v>
      </c>
      <c r="J1173" s="418" t="s">
        <v>1647</v>
      </c>
      <c r="L1173" s="822" t="s">
        <v>2837</v>
      </c>
      <c r="M1173" s="823" t="s">
        <v>2793</v>
      </c>
      <c r="N1173" s="823" t="s">
        <v>1647</v>
      </c>
    </row>
    <row r="1174" spans="1:14" ht="28">
      <c r="A1174" s="98" t="s">
        <v>492</v>
      </c>
      <c r="B1174" s="40" t="s">
        <v>1088</v>
      </c>
      <c r="C1174" s="60">
        <v>1</v>
      </c>
      <c r="D1174" s="60">
        <v>1</v>
      </c>
      <c r="E1174" s="61" t="s">
        <v>563</v>
      </c>
      <c r="F1174" s="62">
        <v>0</v>
      </c>
      <c r="G1174" s="412">
        <f t="shared" ref="G1174:G1185" si="679">C1174*D1174*F1174</f>
        <v>0</v>
      </c>
      <c r="H1174" s="346" t="s">
        <v>1646</v>
      </c>
      <c r="I1174" s="346" t="s">
        <v>1646</v>
      </c>
      <c r="J1174" s="346" t="s">
        <v>1646</v>
      </c>
      <c r="L1174" s="819" t="str">
        <f t="shared" ref="L1174" si="680">IF(OR(H1174="Oui",H1174="Yes"),G1174,"")</f>
        <v/>
      </c>
      <c r="M1174" s="819" t="str">
        <f t="shared" ref="M1174" si="681">IF(OR(I1174="Oui",I1174="Yes"),G1174,"")</f>
        <v/>
      </c>
      <c r="N1174" s="819" t="str">
        <f t="shared" ref="N1174" si="682">IF(OR(J1174="Oui",J1174="Yes"),G1174,"")</f>
        <v/>
      </c>
    </row>
    <row r="1175" spans="1:14" ht="28">
      <c r="A1175" s="98" t="s">
        <v>1570</v>
      </c>
      <c r="B1175" s="40" t="s">
        <v>2809</v>
      </c>
      <c r="C1175" s="60">
        <v>1</v>
      </c>
      <c r="D1175" s="60">
        <v>1</v>
      </c>
      <c r="E1175" s="61" t="s">
        <v>563</v>
      </c>
      <c r="F1175" s="62">
        <v>0</v>
      </c>
      <c r="G1175" s="412">
        <f t="shared" si="679"/>
        <v>0</v>
      </c>
      <c r="H1175" s="346" t="s">
        <v>1646</v>
      </c>
      <c r="I1175" s="346" t="s">
        <v>1646</v>
      </c>
      <c r="J1175" s="346" t="s">
        <v>1646</v>
      </c>
      <c r="L1175" s="819" t="str">
        <f t="shared" ref="L1175:L1188" si="683">IF(OR(H1175="Oui",H1175="Yes"),G1175,"")</f>
        <v/>
      </c>
      <c r="M1175" s="819" t="str">
        <f t="shared" ref="M1175:M1188" si="684">IF(OR(I1175="Oui",I1175="Yes"),G1175,"")</f>
        <v/>
      </c>
      <c r="N1175" s="819" t="str">
        <f t="shared" ref="N1175:N1188" si="685">IF(OR(J1175="Oui",J1175="Yes"),G1175,"")</f>
        <v/>
      </c>
    </row>
    <row r="1176" spans="1:14" ht="28">
      <c r="A1176" s="98" t="s">
        <v>493</v>
      </c>
      <c r="B1176" s="40" t="s">
        <v>1089</v>
      </c>
      <c r="C1176" s="60">
        <v>1</v>
      </c>
      <c r="D1176" s="60">
        <v>1</v>
      </c>
      <c r="E1176" s="61" t="s">
        <v>563</v>
      </c>
      <c r="F1176" s="62">
        <v>0</v>
      </c>
      <c r="G1176" s="412">
        <f t="shared" si="679"/>
        <v>0</v>
      </c>
      <c r="H1176" s="346" t="s">
        <v>1646</v>
      </c>
      <c r="I1176" s="346" t="s">
        <v>1646</v>
      </c>
      <c r="J1176" s="346" t="s">
        <v>1646</v>
      </c>
      <c r="L1176" s="819" t="str">
        <f t="shared" si="683"/>
        <v/>
      </c>
      <c r="M1176" s="819" t="str">
        <f t="shared" si="684"/>
        <v/>
      </c>
      <c r="N1176" s="819" t="str">
        <f t="shared" si="685"/>
        <v/>
      </c>
    </row>
    <row r="1177" spans="1:14" ht="28">
      <c r="A1177" s="98" t="s">
        <v>494</v>
      </c>
      <c r="B1177" s="40" t="s">
        <v>801</v>
      </c>
      <c r="C1177" s="60">
        <v>1</v>
      </c>
      <c r="D1177" s="60">
        <v>1</v>
      </c>
      <c r="E1177" s="61" t="s">
        <v>563</v>
      </c>
      <c r="F1177" s="62">
        <v>0</v>
      </c>
      <c r="G1177" s="412">
        <f t="shared" si="679"/>
        <v>0</v>
      </c>
      <c r="H1177" s="346" t="s">
        <v>1646</v>
      </c>
      <c r="I1177" s="346" t="s">
        <v>1646</v>
      </c>
      <c r="J1177" s="346" t="s">
        <v>1646</v>
      </c>
      <c r="L1177" s="819" t="str">
        <f t="shared" si="683"/>
        <v/>
      </c>
      <c r="M1177" s="819" t="str">
        <f t="shared" si="684"/>
        <v/>
      </c>
      <c r="N1177" s="819" t="str">
        <f t="shared" si="685"/>
        <v/>
      </c>
    </row>
    <row r="1178" spans="1:14" ht="28">
      <c r="A1178" s="98" t="s">
        <v>1571</v>
      </c>
      <c r="B1178" s="40" t="s">
        <v>1091</v>
      </c>
      <c r="C1178" s="60">
        <v>1</v>
      </c>
      <c r="D1178" s="60">
        <v>1</v>
      </c>
      <c r="E1178" s="61" t="s">
        <v>563</v>
      </c>
      <c r="F1178" s="62">
        <v>0</v>
      </c>
      <c r="G1178" s="412">
        <f t="shared" si="679"/>
        <v>0</v>
      </c>
      <c r="H1178" s="346" t="s">
        <v>1646</v>
      </c>
      <c r="I1178" s="346" t="s">
        <v>1646</v>
      </c>
      <c r="J1178" s="346" t="s">
        <v>1646</v>
      </c>
      <c r="L1178" s="819" t="str">
        <f t="shared" si="683"/>
        <v/>
      </c>
      <c r="M1178" s="819" t="str">
        <f t="shared" si="684"/>
        <v/>
      </c>
      <c r="N1178" s="819" t="str">
        <f t="shared" si="685"/>
        <v/>
      </c>
    </row>
    <row r="1179" spans="1:14" ht="28">
      <c r="A1179" s="98" t="s">
        <v>1572</v>
      </c>
      <c r="B1179" s="40" t="s">
        <v>1604</v>
      </c>
      <c r="C1179" s="60">
        <v>1</v>
      </c>
      <c r="D1179" s="60">
        <v>1</v>
      </c>
      <c r="E1179" s="61" t="s">
        <v>563</v>
      </c>
      <c r="F1179" s="62">
        <v>0</v>
      </c>
      <c r="G1179" s="412">
        <f t="shared" si="679"/>
        <v>0</v>
      </c>
      <c r="H1179" s="346" t="s">
        <v>1646</v>
      </c>
      <c r="I1179" s="346" t="s">
        <v>1646</v>
      </c>
      <c r="J1179" s="346" t="s">
        <v>1646</v>
      </c>
      <c r="L1179" s="819" t="str">
        <f t="shared" si="683"/>
        <v/>
      </c>
      <c r="M1179" s="819" t="str">
        <f t="shared" si="684"/>
        <v/>
      </c>
      <c r="N1179" s="819" t="str">
        <f t="shared" si="685"/>
        <v/>
      </c>
    </row>
    <row r="1180" spans="1:14" ht="28">
      <c r="A1180" s="98" t="s">
        <v>495</v>
      </c>
      <c r="B1180" s="40" t="s">
        <v>1090</v>
      </c>
      <c r="C1180" s="60">
        <v>1</v>
      </c>
      <c r="D1180" s="60">
        <v>1</v>
      </c>
      <c r="E1180" s="61" t="s">
        <v>563</v>
      </c>
      <c r="F1180" s="62">
        <v>0</v>
      </c>
      <c r="G1180" s="412">
        <f t="shared" si="679"/>
        <v>0</v>
      </c>
      <c r="H1180" s="346" t="s">
        <v>1646</v>
      </c>
      <c r="I1180" s="346" t="s">
        <v>1646</v>
      </c>
      <c r="J1180" s="346" t="s">
        <v>1646</v>
      </c>
      <c r="L1180" s="819" t="str">
        <f t="shared" si="683"/>
        <v/>
      </c>
      <c r="M1180" s="819" t="str">
        <f t="shared" si="684"/>
        <v/>
      </c>
      <c r="N1180" s="819" t="str">
        <f t="shared" si="685"/>
        <v/>
      </c>
    </row>
    <row r="1181" spans="1:14" s="290" customFormat="1" ht="28">
      <c r="A1181" s="98" t="s">
        <v>1638</v>
      </c>
      <c r="B1181" s="40" t="s">
        <v>1715</v>
      </c>
      <c r="C1181" s="346">
        <v>1</v>
      </c>
      <c r="D1181" s="346">
        <v>1</v>
      </c>
      <c r="E1181" s="347" t="s">
        <v>563</v>
      </c>
      <c r="F1181" s="62">
        <v>0</v>
      </c>
      <c r="G1181" s="412">
        <f>C1181*D1181*F1181</f>
        <v>0</v>
      </c>
      <c r="H1181" s="346" t="s">
        <v>1646</v>
      </c>
      <c r="I1181" s="346" t="s">
        <v>1646</v>
      </c>
      <c r="J1181" s="346" t="s">
        <v>1646</v>
      </c>
      <c r="L1181" s="819" t="str">
        <f t="shared" si="683"/>
        <v/>
      </c>
      <c r="M1181" s="819" t="str">
        <f t="shared" si="684"/>
        <v/>
      </c>
      <c r="N1181" s="819" t="str">
        <f t="shared" si="685"/>
        <v/>
      </c>
    </row>
    <row r="1182" spans="1:14" s="290" customFormat="1" ht="31" customHeight="1">
      <c r="A1182" s="98" t="s">
        <v>2725</v>
      </c>
      <c r="B1182" s="40" t="s">
        <v>1856</v>
      </c>
      <c r="C1182" s="346">
        <v>1</v>
      </c>
      <c r="D1182" s="346">
        <v>1</v>
      </c>
      <c r="E1182" s="347" t="s">
        <v>563</v>
      </c>
      <c r="F1182" s="62">
        <v>0</v>
      </c>
      <c r="G1182" s="412">
        <f>C1182*D1182*F1182</f>
        <v>0</v>
      </c>
      <c r="H1182" s="346" t="s">
        <v>1646</v>
      </c>
      <c r="I1182" s="346" t="s">
        <v>1646</v>
      </c>
      <c r="J1182" s="346" t="s">
        <v>1646</v>
      </c>
      <c r="L1182" s="819" t="str">
        <f t="shared" ref="L1182" si="686">IF(OR(H1182="Oui",H1182="Yes"),G1182,"")</f>
        <v/>
      </c>
      <c r="M1182" s="819" t="str">
        <f t="shared" ref="M1182" si="687">IF(OR(I1182="Oui",I1182="Yes"),G1182,"")</f>
        <v/>
      </c>
      <c r="N1182" s="819" t="str">
        <f t="shared" si="685"/>
        <v/>
      </c>
    </row>
    <row r="1183" spans="1:14" s="290" customFormat="1" ht="42">
      <c r="A1183" s="98" t="s">
        <v>1639</v>
      </c>
      <c r="B1183" s="40" t="s">
        <v>1641</v>
      </c>
      <c r="C1183" s="346">
        <v>1</v>
      </c>
      <c r="D1183" s="346">
        <v>1</v>
      </c>
      <c r="E1183" s="347" t="s">
        <v>563</v>
      </c>
      <c r="F1183" s="62">
        <v>0</v>
      </c>
      <c r="G1183" s="412">
        <f>C1183*D1183*F1183</f>
        <v>0</v>
      </c>
      <c r="H1183" s="346" t="s">
        <v>1646</v>
      </c>
      <c r="I1183" s="346" t="s">
        <v>1646</v>
      </c>
      <c r="J1183" s="346" t="s">
        <v>1646</v>
      </c>
      <c r="L1183" s="819" t="str">
        <f t="shared" si="683"/>
        <v/>
      </c>
      <c r="M1183" s="819" t="str">
        <f t="shared" si="684"/>
        <v/>
      </c>
      <c r="N1183" s="819" t="str">
        <f t="shared" si="685"/>
        <v/>
      </c>
    </row>
    <row r="1184" spans="1:14" ht="28">
      <c r="A1184" s="98" t="s">
        <v>496</v>
      </c>
      <c r="B1184" s="40" t="s">
        <v>1632</v>
      </c>
      <c r="C1184" s="60">
        <v>1</v>
      </c>
      <c r="D1184" s="60">
        <v>1</v>
      </c>
      <c r="E1184" s="61" t="s">
        <v>563</v>
      </c>
      <c r="F1184" s="62">
        <v>0</v>
      </c>
      <c r="G1184" s="412">
        <f t="shared" si="679"/>
        <v>0</v>
      </c>
      <c r="H1184" s="346" t="s">
        <v>1646</v>
      </c>
      <c r="I1184" s="346" t="s">
        <v>1646</v>
      </c>
      <c r="J1184" s="346" t="s">
        <v>1646</v>
      </c>
      <c r="L1184" s="819" t="str">
        <f t="shared" si="683"/>
        <v/>
      </c>
      <c r="M1184" s="819" t="str">
        <f t="shared" si="684"/>
        <v/>
      </c>
      <c r="N1184" s="819" t="str">
        <f t="shared" si="685"/>
        <v/>
      </c>
    </row>
    <row r="1185" spans="1:14" ht="28">
      <c r="A1185" s="98" t="s">
        <v>497</v>
      </c>
      <c r="B1185" s="40" t="s">
        <v>691</v>
      </c>
      <c r="C1185" s="60">
        <v>1</v>
      </c>
      <c r="D1185" s="60">
        <v>1</v>
      </c>
      <c r="E1185" s="61" t="s">
        <v>563</v>
      </c>
      <c r="F1185" s="62">
        <v>0</v>
      </c>
      <c r="G1185" s="412">
        <f t="shared" si="679"/>
        <v>0</v>
      </c>
      <c r="H1185" s="346" t="s">
        <v>1646</v>
      </c>
      <c r="I1185" s="346" t="s">
        <v>1646</v>
      </c>
      <c r="J1185" s="346" t="s">
        <v>1646</v>
      </c>
      <c r="L1185" s="819" t="str">
        <f t="shared" si="683"/>
        <v/>
      </c>
      <c r="M1185" s="819" t="str">
        <f t="shared" si="684"/>
        <v/>
      </c>
      <c r="N1185" s="819" t="str">
        <f t="shared" si="685"/>
        <v/>
      </c>
    </row>
    <row r="1186" spans="1:14" ht="27" customHeight="1">
      <c r="A1186" s="99" t="s">
        <v>2724</v>
      </c>
      <c r="B1186" s="40" t="s">
        <v>2637</v>
      </c>
      <c r="C1186" s="346">
        <v>1</v>
      </c>
      <c r="D1186" s="346">
        <v>1</v>
      </c>
      <c r="E1186" s="347" t="s">
        <v>563</v>
      </c>
      <c r="F1186" s="62">
        <v>0</v>
      </c>
      <c r="G1186" s="412">
        <f>C1186*D1186*F1186</f>
        <v>0</v>
      </c>
      <c r="H1186" s="346" t="s">
        <v>1646</v>
      </c>
      <c r="I1186" s="346" t="s">
        <v>1646</v>
      </c>
      <c r="J1186" s="346" t="s">
        <v>1646</v>
      </c>
      <c r="K1186" s="290"/>
      <c r="L1186" s="819" t="str">
        <f t="shared" ref="L1186" si="688">IF(OR(H1186="Oui",H1186="Yes"),G1186,"")</f>
        <v/>
      </c>
      <c r="M1186" s="819" t="str">
        <f t="shared" ref="M1186" si="689">IF(OR(I1186="Oui",I1186="Yes"),G1186,"")</f>
        <v/>
      </c>
      <c r="N1186" s="819" t="str">
        <f t="shared" si="685"/>
        <v/>
      </c>
    </row>
    <row r="1187" spans="1:14" ht="28">
      <c r="A1187" s="99" t="s">
        <v>532</v>
      </c>
      <c r="B1187" s="40" t="s">
        <v>1199</v>
      </c>
      <c r="C1187" s="92"/>
      <c r="D1187" s="66">
        <v>0</v>
      </c>
      <c r="E1187" s="67" t="s">
        <v>565</v>
      </c>
      <c r="F1187" s="413">
        <f>G1174+G1177+G1175</f>
        <v>0</v>
      </c>
      <c r="G1187" s="412">
        <f>D1187*F1187</f>
        <v>0</v>
      </c>
      <c r="H1187" s="346" t="s">
        <v>1646</v>
      </c>
      <c r="I1187" s="346" t="s">
        <v>1646</v>
      </c>
      <c r="J1187" s="346" t="s">
        <v>1646</v>
      </c>
      <c r="L1187" s="819" t="str">
        <f t="shared" si="683"/>
        <v/>
      </c>
      <c r="M1187" s="819" t="str">
        <f t="shared" si="684"/>
        <v/>
      </c>
      <c r="N1187" s="819" t="str">
        <f t="shared" si="685"/>
        <v/>
      </c>
    </row>
    <row r="1188" spans="1:14" ht="84">
      <c r="A1188" s="891" t="s">
        <v>498</v>
      </c>
      <c r="B1188" s="890" t="s">
        <v>2952</v>
      </c>
      <c r="C1188" s="60">
        <v>1</v>
      </c>
      <c r="D1188" s="60">
        <v>1</v>
      </c>
      <c r="E1188" s="61" t="s">
        <v>563</v>
      </c>
      <c r="F1188" s="62">
        <v>0</v>
      </c>
      <c r="G1188" s="412">
        <f>C1188*D1188*F1188</f>
        <v>0</v>
      </c>
      <c r="H1188" s="346" t="s">
        <v>1646</v>
      </c>
      <c r="I1188" s="346" t="s">
        <v>1646</v>
      </c>
      <c r="J1188" s="346" t="s">
        <v>1646</v>
      </c>
      <c r="L1188" s="819" t="str">
        <f t="shared" si="683"/>
        <v/>
      </c>
      <c r="M1188" s="819" t="str">
        <f t="shared" si="684"/>
        <v/>
      </c>
      <c r="N1188" s="819" t="str">
        <f t="shared" si="685"/>
        <v/>
      </c>
    </row>
    <row r="1189" spans="1:14" s="56" customFormat="1" ht="19" customHeight="1">
      <c r="A1189" s="95">
        <v>70</v>
      </c>
      <c r="B1189" s="191" t="s">
        <v>1642</v>
      </c>
      <c r="C1189" s="83"/>
      <c r="D1189" s="84"/>
      <c r="E1189" s="84"/>
      <c r="F1189" s="84"/>
      <c r="G1189" s="410">
        <f>SUM(G1174:G1188)</f>
        <v>0</v>
      </c>
      <c r="H1189" s="297"/>
      <c r="I1189" s="297"/>
      <c r="J1189" s="297"/>
      <c r="L1189" s="831">
        <f>SUM(L1174:L1188)</f>
        <v>0</v>
      </c>
      <c r="M1189" s="831">
        <f>SUM(M1174:M1188)</f>
        <v>0</v>
      </c>
      <c r="N1189" s="831">
        <f>SUM(N1174:N1188)</f>
        <v>0</v>
      </c>
    </row>
    <row r="1190" spans="1:14">
      <c r="A1190" s="93"/>
      <c r="D1190" s="42"/>
      <c r="G1190" s="427"/>
    </row>
    <row r="1191" spans="1:14">
      <c r="A1191" s="94">
        <v>71</v>
      </c>
      <c r="B1191" s="190" t="s">
        <v>1092</v>
      </c>
      <c r="C1191" s="75"/>
      <c r="D1191" s="76"/>
      <c r="E1191" s="76"/>
      <c r="F1191" s="76"/>
      <c r="G1191" s="427"/>
    </row>
    <row r="1192" spans="1:14" ht="42">
      <c r="A1192" s="298" t="s">
        <v>592</v>
      </c>
      <c r="B1192" s="299" t="s">
        <v>562</v>
      </c>
      <c r="C1192" s="300"/>
      <c r="D1192" s="301"/>
      <c r="E1192" s="301"/>
      <c r="F1192" s="302" t="s">
        <v>1716</v>
      </c>
      <c r="G1192" s="424" t="s">
        <v>560</v>
      </c>
      <c r="H1192" s="417" t="s">
        <v>2837</v>
      </c>
      <c r="I1192" s="418" t="s">
        <v>2793</v>
      </c>
      <c r="J1192" s="418" t="s">
        <v>1647</v>
      </c>
      <c r="L1192" s="822" t="s">
        <v>2837</v>
      </c>
      <c r="M1192" s="823" t="s">
        <v>2793</v>
      </c>
      <c r="N1192" s="823" t="s">
        <v>1647</v>
      </c>
    </row>
    <row r="1193" spans="1:14" ht="14">
      <c r="A1193" s="123">
        <v>71.010000000000005</v>
      </c>
      <c r="B1193" s="225" t="s">
        <v>1094</v>
      </c>
      <c r="C1193" s="58"/>
      <c r="D1193" s="42"/>
      <c r="E1193" s="48"/>
      <c r="F1193" s="168"/>
      <c r="G1193" s="960">
        <f>SUM(F1193:F1198)</f>
        <v>0</v>
      </c>
      <c r="H1193" s="943" t="s">
        <v>1646</v>
      </c>
      <c r="I1193" s="943" t="s">
        <v>1646</v>
      </c>
      <c r="J1193" s="943" t="s">
        <v>1646</v>
      </c>
      <c r="L1193" s="940" t="str">
        <f t="shared" ref="L1193" si="690">IF(OR(H1193="Oui",H1193="Yes"),G1193,"")</f>
        <v/>
      </c>
      <c r="M1193" s="940" t="str">
        <f t="shared" ref="M1193" si="691">IF(OR(I1193="Oui",I1193="Yes"),G1193,"")</f>
        <v/>
      </c>
      <c r="N1193" s="940" t="str">
        <f t="shared" ref="N1193" si="692">IF(OR(J1193="Oui",J1193="Yes"),G1193,"")</f>
        <v/>
      </c>
    </row>
    <row r="1194" spans="1:14" ht="14">
      <c r="A1194" s="114"/>
      <c r="B1194" s="137" t="s">
        <v>1095</v>
      </c>
      <c r="C1194" s="138"/>
      <c r="D1194" s="139"/>
      <c r="E1194" s="140"/>
      <c r="F1194" s="164">
        <v>0</v>
      </c>
      <c r="G1194" s="961"/>
      <c r="H1194" s="944"/>
      <c r="I1194" s="944"/>
      <c r="J1194" s="944"/>
      <c r="L1194" s="941"/>
      <c r="M1194" s="941"/>
      <c r="N1194" s="941" t="str">
        <f t="shared" ref="N1194:N1204" si="693">IF(OR(J1194="Oui",J1194="Yes"),G1194,"")</f>
        <v/>
      </c>
    </row>
    <row r="1195" spans="1:14" ht="14">
      <c r="A1195" s="114"/>
      <c r="B1195" s="137" t="s">
        <v>1097</v>
      </c>
      <c r="C1195" s="138"/>
      <c r="D1195" s="139"/>
      <c r="E1195" s="140"/>
      <c r="F1195" s="164">
        <v>0</v>
      </c>
      <c r="G1195" s="961"/>
      <c r="H1195" s="944"/>
      <c r="I1195" s="944"/>
      <c r="J1195" s="944"/>
      <c r="L1195" s="941"/>
      <c r="M1195" s="941"/>
      <c r="N1195" s="941" t="str">
        <f t="shared" si="693"/>
        <v/>
      </c>
    </row>
    <row r="1196" spans="1:14" ht="14">
      <c r="A1196" s="114"/>
      <c r="B1196" s="137" t="s">
        <v>1573</v>
      </c>
      <c r="C1196" s="138"/>
      <c r="D1196" s="139"/>
      <c r="E1196" s="140"/>
      <c r="F1196" s="164">
        <v>0</v>
      </c>
      <c r="G1196" s="961"/>
      <c r="H1196" s="944"/>
      <c r="I1196" s="944"/>
      <c r="J1196" s="944"/>
      <c r="L1196" s="941"/>
      <c r="M1196" s="941"/>
      <c r="N1196" s="941" t="str">
        <f t="shared" si="693"/>
        <v/>
      </c>
    </row>
    <row r="1197" spans="1:14" ht="14">
      <c r="A1197" s="114"/>
      <c r="B1197" s="137" t="s">
        <v>1098</v>
      </c>
      <c r="C1197" s="138"/>
      <c r="D1197" s="139"/>
      <c r="E1197" s="140"/>
      <c r="F1197" s="164">
        <v>0</v>
      </c>
      <c r="G1197" s="961"/>
      <c r="H1197" s="944"/>
      <c r="I1197" s="944"/>
      <c r="J1197" s="944"/>
      <c r="L1197" s="941"/>
      <c r="M1197" s="941"/>
      <c r="N1197" s="941" t="str">
        <f t="shared" si="693"/>
        <v/>
      </c>
    </row>
    <row r="1198" spans="1:14" ht="14">
      <c r="A1198" s="115"/>
      <c r="B1198" s="64" t="s">
        <v>1096</v>
      </c>
      <c r="C1198" s="104"/>
      <c r="D1198" s="49"/>
      <c r="E1198" s="106"/>
      <c r="F1198" s="160">
        <v>0</v>
      </c>
      <c r="G1198" s="962"/>
      <c r="H1198" s="945"/>
      <c r="I1198" s="945"/>
      <c r="J1198" s="945"/>
      <c r="L1198" s="942"/>
      <c r="M1198" s="942"/>
      <c r="N1198" s="942" t="str">
        <f t="shared" si="693"/>
        <v/>
      </c>
    </row>
    <row r="1199" spans="1:14" ht="28">
      <c r="A1199" s="99" t="s">
        <v>499</v>
      </c>
      <c r="B1199" s="199" t="s">
        <v>1189</v>
      </c>
      <c r="C1199" s="79"/>
      <c r="D1199" s="43"/>
      <c r="E1199" s="49"/>
      <c r="F1199" s="44"/>
      <c r="G1199" s="45">
        <v>0</v>
      </c>
      <c r="H1199" s="346" t="s">
        <v>1646</v>
      </c>
      <c r="I1199" s="346" t="s">
        <v>1646</v>
      </c>
      <c r="J1199" s="346" t="s">
        <v>1646</v>
      </c>
      <c r="L1199" s="819" t="str">
        <f t="shared" ref="L1199:L1204" si="694">IF(OR(H1199="Oui",H1199="Yes"),G1199,"")</f>
        <v/>
      </c>
      <c r="M1199" s="819" t="str">
        <f t="shared" ref="M1199:M1204" si="695">IF(OR(I1199="Oui",I1199="Yes"),G1199,"")</f>
        <v/>
      </c>
      <c r="N1199" s="819" t="str">
        <f t="shared" si="693"/>
        <v/>
      </c>
    </row>
    <row r="1200" spans="1:14" ht="28">
      <c r="A1200" s="99" t="s">
        <v>500</v>
      </c>
      <c r="B1200" s="199" t="s">
        <v>1190</v>
      </c>
      <c r="C1200" s="79"/>
      <c r="D1200" s="43"/>
      <c r="E1200" s="49"/>
      <c r="F1200" s="106"/>
      <c r="G1200" s="45">
        <v>0</v>
      </c>
      <c r="H1200" s="346" t="s">
        <v>1646</v>
      </c>
      <c r="I1200" s="346" t="s">
        <v>1646</v>
      </c>
      <c r="J1200" s="346" t="s">
        <v>1646</v>
      </c>
      <c r="L1200" s="819" t="str">
        <f t="shared" si="694"/>
        <v/>
      </c>
      <c r="M1200" s="819" t="str">
        <f t="shared" si="695"/>
        <v/>
      </c>
      <c r="N1200" s="819" t="str">
        <f t="shared" si="693"/>
        <v/>
      </c>
    </row>
    <row r="1201" spans="1:14" ht="28">
      <c r="A1201" s="99" t="s">
        <v>501</v>
      </c>
      <c r="B1201" s="199" t="s">
        <v>1191</v>
      </c>
      <c r="C1201" s="79"/>
      <c r="D1201" s="43"/>
      <c r="E1201" s="49"/>
      <c r="F1201" s="106"/>
      <c r="G1201" s="45">
        <v>0</v>
      </c>
      <c r="H1201" s="346" t="s">
        <v>1646</v>
      </c>
      <c r="I1201" s="346" t="s">
        <v>1646</v>
      </c>
      <c r="J1201" s="346" t="s">
        <v>1646</v>
      </c>
      <c r="L1201" s="819" t="str">
        <f t="shared" si="694"/>
        <v/>
      </c>
      <c r="M1201" s="819" t="str">
        <f t="shared" si="695"/>
        <v/>
      </c>
      <c r="N1201" s="819" t="str">
        <f t="shared" si="693"/>
        <v/>
      </c>
    </row>
    <row r="1202" spans="1:14" ht="28">
      <c r="A1202" s="99" t="s">
        <v>502</v>
      </c>
      <c r="B1202" s="199" t="s">
        <v>1192</v>
      </c>
      <c r="C1202" s="79"/>
      <c r="D1202" s="43"/>
      <c r="E1202" s="49"/>
      <c r="F1202" s="106"/>
      <c r="G1202" s="45">
        <v>0</v>
      </c>
      <c r="H1202" s="346" t="s">
        <v>1646</v>
      </c>
      <c r="I1202" s="346" t="s">
        <v>1646</v>
      </c>
      <c r="J1202" s="346" t="s">
        <v>1646</v>
      </c>
      <c r="L1202" s="819" t="str">
        <f t="shared" si="694"/>
        <v/>
      </c>
      <c r="M1202" s="819" t="str">
        <f t="shared" si="695"/>
        <v/>
      </c>
      <c r="N1202" s="819" t="str">
        <f t="shared" si="693"/>
        <v/>
      </c>
    </row>
    <row r="1203" spans="1:14" ht="28">
      <c r="A1203" s="99" t="s">
        <v>503</v>
      </c>
      <c r="B1203" s="199" t="s">
        <v>1193</v>
      </c>
      <c r="C1203" s="79"/>
      <c r="D1203" s="43"/>
      <c r="E1203" s="49"/>
      <c r="F1203" s="106"/>
      <c r="G1203" s="45">
        <v>0</v>
      </c>
      <c r="H1203" s="346" t="s">
        <v>1646</v>
      </c>
      <c r="I1203" s="346" t="s">
        <v>1646</v>
      </c>
      <c r="J1203" s="346" t="s">
        <v>1646</v>
      </c>
      <c r="L1203" s="819" t="str">
        <f t="shared" si="694"/>
        <v/>
      </c>
      <c r="M1203" s="819" t="str">
        <f t="shared" si="695"/>
        <v/>
      </c>
      <c r="N1203" s="819" t="str">
        <f t="shared" si="693"/>
        <v/>
      </c>
    </row>
    <row r="1204" spans="1:14" ht="28">
      <c r="A1204" s="98" t="s">
        <v>504</v>
      </c>
      <c r="B1204" s="59" t="s">
        <v>787</v>
      </c>
      <c r="C1204" s="58"/>
      <c r="D1204" s="48"/>
      <c r="E1204" s="48"/>
      <c r="F1204" s="44"/>
      <c r="G1204" s="45">
        <v>0</v>
      </c>
      <c r="H1204" s="346" t="s">
        <v>1646</v>
      </c>
      <c r="I1204" s="346" t="s">
        <v>1646</v>
      </c>
      <c r="J1204" s="346" t="s">
        <v>1646</v>
      </c>
      <c r="L1204" s="819" t="str">
        <f t="shared" si="694"/>
        <v/>
      </c>
      <c r="M1204" s="819" t="str">
        <f t="shared" si="695"/>
        <v/>
      </c>
      <c r="N1204" s="819" t="str">
        <f t="shared" si="693"/>
        <v/>
      </c>
    </row>
    <row r="1205" spans="1:14" s="56" customFormat="1" ht="19" customHeight="1">
      <c r="A1205" s="95">
        <v>71</v>
      </c>
      <c r="B1205" s="191" t="s">
        <v>1093</v>
      </c>
      <c r="C1205" s="83"/>
      <c r="D1205" s="84"/>
      <c r="E1205" s="84"/>
      <c r="F1205" s="84"/>
      <c r="G1205" s="408">
        <f>SUM(G1193:G1204)</f>
        <v>0</v>
      </c>
      <c r="H1205" s="297"/>
      <c r="I1205" s="297"/>
      <c r="J1205" s="297"/>
      <c r="L1205" s="825">
        <f>SUM(L1193:L1204)</f>
        <v>0</v>
      </c>
      <c r="M1205" s="825">
        <f t="shared" ref="M1205" si="696">SUM(M1193:M1204)</f>
        <v>0</v>
      </c>
      <c r="N1205" s="825">
        <f t="shared" ref="N1205" si="697">SUM(N1193:N1204)</f>
        <v>0</v>
      </c>
    </row>
    <row r="1206" spans="1:14">
      <c r="A1206" s="73"/>
      <c r="D1206" s="42"/>
      <c r="G1206" s="425"/>
    </row>
    <row r="1207" spans="1:14">
      <c r="A1207" s="94">
        <v>72</v>
      </c>
      <c r="B1207" s="190" t="s">
        <v>1099</v>
      </c>
      <c r="C1207" s="75"/>
      <c r="D1207" s="76"/>
      <c r="E1207" s="76"/>
      <c r="F1207" s="76"/>
      <c r="G1207" s="427"/>
    </row>
    <row r="1208" spans="1:14" ht="42">
      <c r="A1208" s="298" t="s">
        <v>592</v>
      </c>
      <c r="B1208" s="299" t="s">
        <v>562</v>
      </c>
      <c r="C1208" s="300"/>
      <c r="D1208" s="301"/>
      <c r="E1208" s="301"/>
      <c r="F1208" s="302"/>
      <c r="G1208" s="424" t="s">
        <v>560</v>
      </c>
      <c r="H1208" s="417" t="s">
        <v>2837</v>
      </c>
      <c r="I1208" s="418" t="s">
        <v>2793</v>
      </c>
      <c r="J1208" s="418" t="s">
        <v>1647</v>
      </c>
      <c r="L1208" s="822" t="s">
        <v>2837</v>
      </c>
      <c r="M1208" s="823" t="s">
        <v>2793</v>
      </c>
      <c r="N1208" s="823" t="s">
        <v>1647</v>
      </c>
    </row>
    <row r="1209" spans="1:14" ht="28">
      <c r="A1209" s="99" t="s">
        <v>505</v>
      </c>
      <c r="B1209" s="738" t="s">
        <v>2830</v>
      </c>
      <c r="C1209" s="79"/>
      <c r="D1209" s="49"/>
      <c r="E1209" s="43"/>
      <c r="F1209" s="44"/>
      <c r="G1209" s="45">
        <v>0</v>
      </c>
      <c r="H1209" s="346" t="s">
        <v>1646</v>
      </c>
      <c r="I1209" s="346" t="s">
        <v>1646</v>
      </c>
      <c r="J1209" s="346" t="s">
        <v>1646</v>
      </c>
      <c r="L1209" s="819" t="str">
        <f t="shared" ref="L1209" si="698">IF(OR(H1209="Oui",H1209="Yes"),G1209,"")</f>
        <v/>
      </c>
      <c r="M1209" s="819" t="str">
        <f t="shared" ref="M1209" si="699">IF(OR(I1209="Oui",I1209="Yes"),G1209,"")</f>
        <v/>
      </c>
      <c r="N1209" s="819" t="str">
        <f t="shared" ref="N1209" si="700">IF(OR(J1209="Oui",J1209="Yes"),G1209,"")</f>
        <v/>
      </c>
    </row>
    <row r="1210" spans="1:14" ht="28">
      <c r="A1210" s="99" t="s">
        <v>506</v>
      </c>
      <c r="B1210" s="205" t="s">
        <v>2833</v>
      </c>
      <c r="C1210" s="79"/>
      <c r="D1210" s="49"/>
      <c r="E1210" s="43"/>
      <c r="F1210" s="106"/>
      <c r="G1210" s="45">
        <v>0</v>
      </c>
      <c r="H1210" s="346" t="s">
        <v>1646</v>
      </c>
      <c r="I1210" s="346" t="s">
        <v>1646</v>
      </c>
      <c r="J1210" s="346" t="s">
        <v>1646</v>
      </c>
      <c r="L1210" s="819" t="str">
        <f t="shared" ref="L1210:L1214" si="701">IF(OR(H1210="Oui",H1210="Yes"),G1210,"")</f>
        <v/>
      </c>
      <c r="M1210" s="819" t="str">
        <f t="shared" ref="M1210:M1214" si="702">IF(OR(I1210="Oui",I1210="Yes"),G1210,"")</f>
        <v/>
      </c>
      <c r="N1210" s="819" t="str">
        <f t="shared" ref="N1210:N1214" si="703">IF(OR(J1210="Oui",J1210="Yes"),G1210,"")</f>
        <v/>
      </c>
    </row>
    <row r="1211" spans="1:14" ht="28">
      <c r="A1211" s="99" t="s">
        <v>507</v>
      </c>
      <c r="B1211" s="739" t="s">
        <v>2831</v>
      </c>
      <c r="C1211" s="79"/>
      <c r="D1211" s="49"/>
      <c r="E1211" s="43"/>
      <c r="F1211" s="106"/>
      <c r="G1211" s="45">
        <v>0</v>
      </c>
      <c r="H1211" s="346" t="s">
        <v>1646</v>
      </c>
      <c r="I1211" s="346" t="s">
        <v>1646</v>
      </c>
      <c r="J1211" s="346" t="s">
        <v>1646</v>
      </c>
      <c r="L1211" s="819" t="str">
        <f t="shared" si="701"/>
        <v/>
      </c>
      <c r="M1211" s="819" t="str">
        <f t="shared" si="702"/>
        <v/>
      </c>
      <c r="N1211" s="819" t="str">
        <f t="shared" si="703"/>
        <v/>
      </c>
    </row>
    <row r="1212" spans="1:14" ht="28">
      <c r="A1212" s="97" t="s">
        <v>508</v>
      </c>
      <c r="B1212" s="739" t="s">
        <v>1704</v>
      </c>
      <c r="C1212" s="79"/>
      <c r="D1212" s="49"/>
      <c r="E1212" s="43"/>
      <c r="F1212" s="106"/>
      <c r="G1212" s="45">
        <v>0</v>
      </c>
      <c r="H1212" s="346" t="s">
        <v>1646</v>
      </c>
      <c r="I1212" s="346" t="s">
        <v>1646</v>
      </c>
      <c r="J1212" s="346" t="s">
        <v>1646</v>
      </c>
      <c r="L1212" s="819" t="str">
        <f t="shared" si="701"/>
        <v/>
      </c>
      <c r="M1212" s="819" t="str">
        <f t="shared" si="702"/>
        <v/>
      </c>
      <c r="N1212" s="819" t="str">
        <f t="shared" si="703"/>
        <v/>
      </c>
    </row>
    <row r="1213" spans="1:14" ht="28">
      <c r="A1213" s="97" t="s">
        <v>555</v>
      </c>
      <c r="B1213" s="739" t="s">
        <v>2832</v>
      </c>
      <c r="C1213" s="79"/>
      <c r="D1213" s="49"/>
      <c r="E1213" s="43"/>
      <c r="F1213" s="106"/>
      <c r="G1213" s="45">
        <v>0</v>
      </c>
      <c r="H1213" s="346" t="s">
        <v>1646</v>
      </c>
      <c r="I1213" s="346" t="s">
        <v>1646</v>
      </c>
      <c r="J1213" s="346" t="s">
        <v>1646</v>
      </c>
      <c r="L1213" s="819" t="str">
        <f t="shared" si="701"/>
        <v/>
      </c>
      <c r="M1213" s="819" t="str">
        <f t="shared" si="702"/>
        <v/>
      </c>
      <c r="N1213" s="819" t="str">
        <f t="shared" si="703"/>
        <v/>
      </c>
    </row>
    <row r="1214" spans="1:14" ht="28">
      <c r="A1214" s="96" t="s">
        <v>509</v>
      </c>
      <c r="B1214" s="201" t="s">
        <v>788</v>
      </c>
      <c r="C1214" s="79"/>
      <c r="D1214" s="43"/>
      <c r="E1214" s="48"/>
      <c r="F1214" s="44"/>
      <c r="G1214" s="45">
        <v>0</v>
      </c>
      <c r="H1214" s="346" t="s">
        <v>1646</v>
      </c>
      <c r="I1214" s="346" t="s">
        <v>1646</v>
      </c>
      <c r="J1214" s="346" t="s">
        <v>1646</v>
      </c>
      <c r="L1214" s="819" t="str">
        <f t="shared" si="701"/>
        <v/>
      </c>
      <c r="M1214" s="819" t="str">
        <f t="shared" si="702"/>
        <v/>
      </c>
      <c r="N1214" s="819" t="str">
        <f t="shared" si="703"/>
        <v/>
      </c>
    </row>
    <row r="1215" spans="1:14" s="56" customFormat="1" ht="19" customHeight="1">
      <c r="A1215" s="95">
        <v>72</v>
      </c>
      <c r="B1215" s="191" t="s">
        <v>1100</v>
      </c>
      <c r="C1215" s="83"/>
      <c r="D1215" s="84"/>
      <c r="E1215" s="84"/>
      <c r="F1215" s="84"/>
      <c r="G1215" s="411">
        <f>SUM(G1209:G1214)</f>
        <v>0</v>
      </c>
      <c r="H1215" s="297"/>
      <c r="I1215" s="297"/>
      <c r="J1215" s="297"/>
      <c r="L1215" s="835">
        <f>SUM(L1209:L1214)</f>
        <v>0</v>
      </c>
      <c r="M1215" s="835">
        <f>SUM(M1209:M1214)</f>
        <v>0</v>
      </c>
      <c r="N1215" s="835">
        <f>SUM(N1209:N1214)</f>
        <v>0</v>
      </c>
    </row>
    <row r="1216" spans="1:14">
      <c r="D1216" s="42"/>
      <c r="G1216" s="425"/>
    </row>
    <row r="1217" spans="1:14">
      <c r="A1217" s="94">
        <v>80</v>
      </c>
      <c r="B1217" s="190" t="s">
        <v>1101</v>
      </c>
      <c r="C1217" s="75"/>
      <c r="D1217" s="42"/>
      <c r="G1217" s="430"/>
    </row>
    <row r="1218" spans="1:14" ht="42">
      <c r="A1218" s="298" t="s">
        <v>592</v>
      </c>
      <c r="B1218" s="299" t="s">
        <v>562</v>
      </c>
      <c r="C1218" s="300"/>
      <c r="D1218" s="301"/>
      <c r="E1218" s="301"/>
      <c r="F1218" s="302"/>
      <c r="G1218" s="424" t="s">
        <v>560</v>
      </c>
      <c r="H1218" s="417" t="s">
        <v>2837</v>
      </c>
      <c r="I1218" s="418" t="s">
        <v>2793</v>
      </c>
      <c r="J1218" s="418" t="s">
        <v>1647</v>
      </c>
      <c r="L1218" s="822" t="s">
        <v>2837</v>
      </c>
      <c r="M1218" s="823" t="s">
        <v>2793</v>
      </c>
      <c r="N1218" s="823" t="s">
        <v>1647</v>
      </c>
    </row>
    <row r="1219" spans="1:14" ht="28">
      <c r="A1219" s="112">
        <v>80.010000000000005</v>
      </c>
      <c r="B1219" s="740" t="s">
        <v>2834</v>
      </c>
      <c r="C1219" s="37"/>
      <c r="D1219" s="49"/>
      <c r="E1219" s="232" t="str">
        <f>IF(G1219=0,"- %",G1219/'Budget production - SOMMAIRE'!H98)</f>
        <v>- %</v>
      </c>
      <c r="F1219" s="233" t="s">
        <v>1574</v>
      </c>
      <c r="G1219" s="45">
        <v>0</v>
      </c>
      <c r="H1219" s="346" t="s">
        <v>1646</v>
      </c>
      <c r="I1219" s="346" t="s">
        <v>1646</v>
      </c>
      <c r="J1219" s="346" t="s">
        <v>1646</v>
      </c>
      <c r="L1219" s="819" t="str">
        <f t="shared" ref="L1219" si="704">IF(OR(H1219="Oui",H1219="Yes"),G1219,"")</f>
        <v/>
      </c>
      <c r="M1219" s="819" t="str">
        <f t="shared" ref="M1219" si="705">IF(OR(I1219="Oui",I1219="Yes"),G1219,"")</f>
        <v/>
      </c>
      <c r="N1219" s="819" t="str">
        <f t="shared" ref="N1219" si="706">IF(OR(J1219="Oui",J1219="Yes"),G1219,"")</f>
        <v/>
      </c>
    </row>
    <row r="1220" spans="1:14" s="56" customFormat="1" ht="19" customHeight="1">
      <c r="A1220" s="82">
        <v>80</v>
      </c>
      <c r="B1220" s="175" t="s">
        <v>1102</v>
      </c>
      <c r="C1220" s="83"/>
      <c r="D1220" s="84"/>
      <c r="E1220" s="84"/>
      <c r="F1220" s="85"/>
      <c r="G1220" s="408">
        <f>G1219</f>
        <v>0</v>
      </c>
      <c r="H1220" s="297"/>
      <c r="I1220" s="297"/>
      <c r="J1220" s="297"/>
      <c r="L1220" s="835">
        <f>SUM(L1219)</f>
        <v>0</v>
      </c>
      <c r="M1220" s="835">
        <f t="shared" ref="M1220:N1220" si="707">SUM(M1219)</f>
        <v>0</v>
      </c>
      <c r="N1220" s="835">
        <f t="shared" si="707"/>
        <v>0</v>
      </c>
    </row>
    <row r="1221" spans="1:14">
      <c r="A1221" s="173"/>
      <c r="B1221" s="41"/>
      <c r="C1221" s="75"/>
      <c r="D1221" s="42"/>
      <c r="G1221" s="427"/>
    </row>
    <row r="1222" spans="1:14">
      <c r="A1222" s="94">
        <v>81</v>
      </c>
      <c r="B1222" s="190" t="s">
        <v>1103</v>
      </c>
      <c r="C1222" s="75"/>
      <c r="D1222" s="42"/>
      <c r="G1222" s="427"/>
    </row>
    <row r="1223" spans="1:14" ht="42">
      <c r="A1223" s="298" t="s">
        <v>592</v>
      </c>
      <c r="B1223" s="299" t="s">
        <v>562</v>
      </c>
      <c r="C1223" s="300"/>
      <c r="D1223" s="301"/>
      <c r="E1223" s="301"/>
      <c r="F1223" s="302"/>
      <c r="G1223" s="424" t="s">
        <v>560</v>
      </c>
      <c r="H1223" s="417" t="s">
        <v>2837</v>
      </c>
      <c r="I1223" s="418" t="s">
        <v>2793</v>
      </c>
      <c r="J1223" s="418" t="s">
        <v>1647</v>
      </c>
      <c r="L1223" s="822" t="s">
        <v>2837</v>
      </c>
      <c r="M1223" s="823" t="s">
        <v>2793</v>
      </c>
      <c r="N1223" s="823" t="s">
        <v>1647</v>
      </c>
    </row>
    <row r="1224" spans="1:14" ht="28">
      <c r="A1224" s="96" t="s">
        <v>510</v>
      </c>
      <c r="B1224" s="40" t="s">
        <v>1105</v>
      </c>
      <c r="C1224" s="135"/>
      <c r="D1224" s="43"/>
      <c r="E1224" s="43"/>
      <c r="F1224" s="44"/>
      <c r="G1224" s="45">
        <v>0</v>
      </c>
      <c r="H1224" s="346" t="s">
        <v>1646</v>
      </c>
      <c r="I1224" s="346" t="s">
        <v>1646</v>
      </c>
      <c r="J1224" s="346" t="s">
        <v>1646</v>
      </c>
      <c r="L1224" s="819" t="str">
        <f t="shared" ref="L1224" si="708">IF(OR(H1224="Oui",H1224="Yes"),G1224,"")</f>
        <v/>
      </c>
      <c r="M1224" s="819" t="str">
        <f t="shared" ref="M1224" si="709">IF(OR(I1224="Oui",I1224="Yes"),G1224,"")</f>
        <v/>
      </c>
      <c r="N1224" s="819" t="str">
        <f t="shared" ref="N1224" si="710">IF(OR(J1224="Oui",J1224="Yes"),G1224,"")</f>
        <v/>
      </c>
    </row>
    <row r="1225" spans="1:14" s="56" customFormat="1" ht="19" customHeight="1">
      <c r="A1225" s="69">
        <v>81</v>
      </c>
      <c r="B1225" s="174" t="s">
        <v>1104</v>
      </c>
      <c r="C1225" s="83"/>
      <c r="D1225" s="84"/>
      <c r="E1225" s="84"/>
      <c r="F1225" s="84"/>
      <c r="G1225" s="408">
        <f>G1224</f>
        <v>0</v>
      </c>
      <c r="H1225" s="346" t="s">
        <v>1646</v>
      </c>
      <c r="I1225" s="346" t="s">
        <v>1646</v>
      </c>
      <c r="J1225" s="346" t="s">
        <v>1646</v>
      </c>
      <c r="L1225" s="835">
        <f>SUM(L1224)</f>
        <v>0</v>
      </c>
      <c r="M1225" s="835">
        <f t="shared" ref="M1225:N1225" si="711">SUM(M1224)</f>
        <v>0</v>
      </c>
      <c r="N1225" s="835">
        <f t="shared" si="711"/>
        <v>0</v>
      </c>
    </row>
    <row r="1226" spans="1:14" customFormat="1" ht="14" thickBot="1">
      <c r="A1226" s="286"/>
      <c r="B1226" s="286"/>
      <c r="C1226" s="286"/>
      <c r="D1226" s="287"/>
      <c r="E1226" s="287"/>
      <c r="F1226" s="287"/>
      <c r="G1226" s="437"/>
      <c r="H1226" s="376"/>
      <c r="I1226" s="376"/>
      <c r="J1226" s="376"/>
      <c r="L1226" s="836"/>
      <c r="M1226" s="836"/>
      <c r="N1226" s="836"/>
    </row>
    <row r="1227" spans="1:14" customFormat="1">
      <c r="A1227" s="881"/>
      <c r="B1227" s="882"/>
      <c r="C1227" s="882"/>
      <c r="D1227" s="883"/>
      <c r="E1227" s="883"/>
      <c r="F1227" s="883"/>
      <c r="G1227" s="884"/>
      <c r="H1227" s="376"/>
      <c r="I1227" s="376"/>
      <c r="J1227" s="376"/>
      <c r="L1227" s="836"/>
      <c r="M1227" s="836"/>
      <c r="N1227" s="836"/>
    </row>
    <row r="1228" spans="1:14" customFormat="1" ht="29" customHeight="1" thickBot="1">
      <c r="A1228" s="885">
        <v>85</v>
      </c>
      <c r="B1228" s="975" t="s">
        <v>2950</v>
      </c>
      <c r="C1228" s="975"/>
      <c r="D1228" s="975"/>
      <c r="E1228" s="975"/>
      <c r="F1228" s="886"/>
      <c r="G1228" s="887"/>
      <c r="H1228" s="422"/>
      <c r="I1228" s="376"/>
      <c r="J1228" s="376"/>
      <c r="L1228" s="837"/>
      <c r="M1228" s="836"/>
      <c r="N1228" s="836"/>
    </row>
    <row r="1229" spans="1:14" customFormat="1" ht="42">
      <c r="A1229" s="348" t="s">
        <v>1717</v>
      </c>
      <c r="B1229" s="299" t="s">
        <v>1636</v>
      </c>
      <c r="C1229" s="300"/>
      <c r="D1229" s="301"/>
      <c r="E1229" s="301"/>
      <c r="F1229" s="302"/>
      <c r="G1229" s="424" t="s">
        <v>1637</v>
      </c>
      <c r="H1229" s="417" t="s">
        <v>2837</v>
      </c>
      <c r="I1229" s="418" t="s">
        <v>2793</v>
      </c>
      <c r="J1229" s="418" t="s">
        <v>1647</v>
      </c>
      <c r="K1229" s="31"/>
      <c r="L1229" s="822" t="s">
        <v>2837</v>
      </c>
      <c r="M1229" s="823" t="s">
        <v>2793</v>
      </c>
      <c r="N1229" s="823" t="s">
        <v>1647</v>
      </c>
    </row>
    <row r="1230" spans="1:14" customFormat="1" ht="89.25" customHeight="1" thickBot="1">
      <c r="A1230" s="440">
        <v>85</v>
      </c>
      <c r="B1230" s="889" t="s">
        <v>2951</v>
      </c>
      <c r="C1230" s="888"/>
      <c r="D1230" s="888"/>
      <c r="E1230" s="441"/>
      <c r="F1230" s="442"/>
      <c r="G1230" s="438"/>
      <c r="H1230" s="346" t="s">
        <v>1646</v>
      </c>
      <c r="I1230" s="346" t="s">
        <v>1646</v>
      </c>
      <c r="J1230" s="346" t="s">
        <v>1646</v>
      </c>
      <c r="L1230" s="828" t="str">
        <f t="shared" ref="L1230" si="712">IF(OR(H1230="Oui",H1230="Yes"),G1230,"")</f>
        <v/>
      </c>
      <c r="M1230" s="828" t="str">
        <f t="shared" ref="M1230" si="713">IF(OR(I1230="Oui",I1230="Yes"),G1230,"")</f>
        <v/>
      </c>
      <c r="N1230" s="828" t="str">
        <f t="shared" ref="N1230" si="714">IF(OR(J1230="Oui",J1230="Yes"),G1230,"")</f>
        <v/>
      </c>
    </row>
    <row r="1231" spans="1:14" customFormat="1" ht="29" customHeight="1" thickBot="1">
      <c r="A1231" s="288">
        <v>85</v>
      </c>
      <c r="B1231" s="973" t="s">
        <v>2944</v>
      </c>
      <c r="C1231" s="974"/>
      <c r="D1231" s="974"/>
      <c r="E1231" s="289"/>
      <c r="F1231" s="289"/>
      <c r="G1231" s="439">
        <f>G1230</f>
        <v>0</v>
      </c>
      <c r="H1231" s="422"/>
      <c r="I1231" s="376"/>
      <c r="J1231" s="376"/>
      <c r="L1231" s="835">
        <f>SUM(L1230)</f>
        <v>0</v>
      </c>
      <c r="M1231" s="835">
        <f t="shared" ref="M1231:N1231" si="715">SUM(M1230)</f>
        <v>0</v>
      </c>
      <c r="N1231" s="835">
        <f t="shared" si="715"/>
        <v>0</v>
      </c>
    </row>
    <row r="1232" spans="1:14">
      <c r="A1232" s="694" t="s">
        <v>2828</v>
      </c>
      <c r="D1232" s="42"/>
      <c r="L1232" s="838"/>
      <c r="M1232" s="838"/>
      <c r="N1232" s="838"/>
    </row>
    <row r="1233" spans="4:4">
      <c r="D1233" s="42"/>
    </row>
    <row r="1234" spans="4:4">
      <c r="D1234" s="42"/>
    </row>
    <row r="1235" spans="4:4">
      <c r="D1235" s="42"/>
    </row>
    <row r="1236" spans="4:4">
      <c r="D1236" s="42"/>
    </row>
    <row r="1237" spans="4:4">
      <c r="D1237" s="42"/>
    </row>
    <row r="1238" spans="4:4">
      <c r="D1238" s="42"/>
    </row>
    <row r="1239" spans="4:4">
      <c r="D1239" s="42"/>
    </row>
    <row r="1240" spans="4:4">
      <c r="D1240" s="42"/>
    </row>
    <row r="1241" spans="4:4">
      <c r="D1241" s="42"/>
    </row>
    <row r="1242" spans="4:4">
      <c r="D1242" s="42"/>
    </row>
    <row r="1243" spans="4:4">
      <c r="D1243" s="42"/>
    </row>
    <row r="1244" spans="4:4">
      <c r="D1244" s="42"/>
    </row>
    <row r="1245" spans="4:4">
      <c r="D1245" s="42"/>
    </row>
    <row r="1246" spans="4:4">
      <c r="D1246" s="42"/>
    </row>
    <row r="1247" spans="4:4">
      <c r="D1247" s="42"/>
    </row>
    <row r="1248" spans="4:4">
      <c r="D1248" s="42"/>
    </row>
    <row r="1249" spans="4:4">
      <c r="D1249" s="42"/>
    </row>
    <row r="1250" spans="4:4">
      <c r="D1250" s="42"/>
    </row>
    <row r="1251" spans="4:4">
      <c r="D1251" s="42"/>
    </row>
    <row r="1252" spans="4:4">
      <c r="D1252" s="42"/>
    </row>
    <row r="1253" spans="4:4">
      <c r="D1253" s="42"/>
    </row>
    <row r="1254" spans="4:4">
      <c r="D1254" s="42"/>
    </row>
    <row r="1255" spans="4:4">
      <c r="D1255" s="42"/>
    </row>
    <row r="1256" spans="4:4">
      <c r="D1256" s="42"/>
    </row>
    <row r="1257" spans="4:4">
      <c r="D1257" s="42"/>
    </row>
    <row r="1258" spans="4:4">
      <c r="D1258" s="42"/>
    </row>
    <row r="1259" spans="4:4">
      <c r="D1259" s="42"/>
    </row>
    <row r="1260" spans="4:4">
      <c r="D1260" s="42"/>
    </row>
    <row r="1261" spans="4:4">
      <c r="D1261" s="42"/>
    </row>
    <row r="1262" spans="4:4">
      <c r="D1262" s="42"/>
    </row>
    <row r="1263" spans="4:4">
      <c r="D1263" s="42"/>
    </row>
    <row r="1264" spans="4:4">
      <c r="D1264" s="42"/>
    </row>
    <row r="1265" spans="4:5">
      <c r="D1265" s="42"/>
    </row>
    <row r="1266" spans="4:5">
      <c r="D1266" s="42"/>
    </row>
    <row r="1267" spans="4:5">
      <c r="D1267" s="42"/>
    </row>
    <row r="1268" spans="4:5">
      <c r="D1268" s="42"/>
    </row>
    <row r="1269" spans="4:5">
      <c r="D1269" s="42"/>
    </row>
    <row r="1270" spans="4:5">
      <c r="D1270" s="42"/>
    </row>
    <row r="1271" spans="4:5">
      <c r="D1271" s="42"/>
    </row>
    <row r="1272" spans="4:5">
      <c r="D1272" s="42"/>
    </row>
    <row r="1273" spans="4:5">
      <c r="D1273" s="42"/>
    </row>
    <row r="1274" spans="4:5">
      <c r="D1274" s="42"/>
    </row>
    <row r="1275" spans="4:5">
      <c r="D1275" s="42"/>
    </row>
    <row r="1276" spans="4:5">
      <c r="D1276" s="42"/>
    </row>
    <row r="1277" spans="4:5">
      <c r="D1277" s="42"/>
    </row>
    <row r="1278" spans="4:5" hidden="1">
      <c r="D1278" s="42"/>
      <c r="E1278" s="234" t="s">
        <v>563</v>
      </c>
    </row>
    <row r="1279" spans="4:5" hidden="1">
      <c r="D1279" s="42"/>
      <c r="E1279" s="42" t="s">
        <v>654</v>
      </c>
    </row>
    <row r="1280" spans="4:5" hidden="1">
      <c r="D1280" s="42"/>
      <c r="E1280" s="42" t="s">
        <v>655</v>
      </c>
    </row>
    <row r="1281" spans="4:5" hidden="1">
      <c r="D1281" s="42"/>
      <c r="E1281" s="42" t="s">
        <v>656</v>
      </c>
    </row>
    <row r="1282" spans="4:5" hidden="1">
      <c r="D1282" s="42"/>
      <c r="E1282" s="42" t="s">
        <v>657</v>
      </c>
    </row>
    <row r="1283" spans="4:5" hidden="1">
      <c r="D1283" s="42"/>
      <c r="E1283" s="42" t="s">
        <v>658</v>
      </c>
    </row>
    <row r="1284" spans="4:5" hidden="1">
      <c r="D1284" s="42"/>
      <c r="E1284" s="42" t="s">
        <v>659</v>
      </c>
    </row>
    <row r="1285" spans="4:5" hidden="1">
      <c r="D1285" s="42"/>
      <c r="E1285" s="42" t="s">
        <v>564</v>
      </c>
    </row>
    <row r="1286" spans="4:5" hidden="1">
      <c r="D1286" s="42"/>
      <c r="E1286" s="42" t="s">
        <v>660</v>
      </c>
    </row>
    <row r="1287" spans="4:5">
      <c r="D1287" s="42"/>
    </row>
    <row r="1288" spans="4:5">
      <c r="D1288" s="42"/>
    </row>
    <row r="1289" spans="4:5">
      <c r="D1289" s="42"/>
    </row>
    <row r="1290" spans="4:5">
      <c r="D1290" s="42"/>
    </row>
    <row r="1291" spans="4:5">
      <c r="D1291" s="42"/>
    </row>
    <row r="1292" spans="4:5">
      <c r="D1292" s="42"/>
    </row>
    <row r="1293" spans="4:5">
      <c r="D1293" s="42"/>
    </row>
    <row r="1294" spans="4:5">
      <c r="D1294" s="42"/>
    </row>
    <row r="1295" spans="4:5">
      <c r="D1295" s="42"/>
    </row>
    <row r="1296" spans="4:5">
      <c r="D1296" s="42"/>
    </row>
    <row r="1297" spans="4:4">
      <c r="D1297" s="42"/>
    </row>
    <row r="1298" spans="4:4">
      <c r="D1298" s="42"/>
    </row>
    <row r="1299" spans="4:4">
      <c r="D1299" s="42"/>
    </row>
    <row r="1300" spans="4:4">
      <c r="D1300" s="42"/>
    </row>
    <row r="1301" spans="4:4">
      <c r="D1301" s="42"/>
    </row>
    <row r="1302" spans="4:4">
      <c r="D1302" s="42"/>
    </row>
    <row r="1303" spans="4:4">
      <c r="D1303" s="42"/>
    </row>
    <row r="1304" spans="4:4">
      <c r="D1304" s="42"/>
    </row>
    <row r="1305" spans="4:4">
      <c r="D1305" s="42"/>
    </row>
    <row r="1306" spans="4:4">
      <c r="D1306" s="42"/>
    </row>
    <row r="1307" spans="4:4">
      <c r="D1307" s="42"/>
    </row>
    <row r="1308" spans="4:4">
      <c r="D1308" s="42"/>
    </row>
    <row r="1309" spans="4:4">
      <c r="D1309" s="42"/>
    </row>
    <row r="1310" spans="4:4">
      <c r="D1310" s="42"/>
    </row>
    <row r="1311" spans="4:4">
      <c r="D1311" s="42"/>
    </row>
    <row r="1312" spans="4:4">
      <c r="D1312" s="42"/>
    </row>
    <row r="1313" spans="4:4">
      <c r="D1313" s="42"/>
    </row>
    <row r="1314" spans="4:4">
      <c r="D1314" s="42"/>
    </row>
    <row r="1315" spans="4:4">
      <c r="D1315" s="42"/>
    </row>
    <row r="1316" spans="4:4">
      <c r="D1316" s="42"/>
    </row>
    <row r="1317" spans="4:4">
      <c r="D1317" s="42"/>
    </row>
    <row r="1318" spans="4:4">
      <c r="D1318" s="42"/>
    </row>
    <row r="1319" spans="4:4">
      <c r="D1319" s="42"/>
    </row>
    <row r="1320" spans="4:4">
      <c r="D1320" s="42"/>
    </row>
    <row r="1321" spans="4:4">
      <c r="D1321" s="42"/>
    </row>
    <row r="1322" spans="4:4">
      <c r="D1322" s="42"/>
    </row>
    <row r="1323" spans="4:4">
      <c r="D1323" s="42"/>
    </row>
    <row r="1324" spans="4:4">
      <c r="D1324" s="42"/>
    </row>
    <row r="1325" spans="4:4">
      <c r="D1325" s="42"/>
    </row>
    <row r="1326" spans="4:4">
      <c r="D1326" s="42"/>
    </row>
    <row r="1327" spans="4:4">
      <c r="D1327" s="42"/>
    </row>
    <row r="1328" spans="4:4">
      <c r="D1328" s="42"/>
    </row>
    <row r="1329" spans="4:4">
      <c r="D1329" s="42"/>
    </row>
    <row r="1330" spans="4:4">
      <c r="D1330" s="42"/>
    </row>
    <row r="1331" spans="4:4">
      <c r="D1331" s="42"/>
    </row>
    <row r="1332" spans="4:4">
      <c r="D1332" s="42"/>
    </row>
    <row r="1333" spans="4:4">
      <c r="D1333" s="42"/>
    </row>
    <row r="1334" spans="4:4">
      <c r="D1334" s="42"/>
    </row>
    <row r="1335" spans="4:4">
      <c r="D1335" s="42"/>
    </row>
    <row r="1336" spans="4:4">
      <c r="D1336" s="42"/>
    </row>
    <row r="1337" spans="4:4">
      <c r="D1337" s="42"/>
    </row>
    <row r="1338" spans="4:4">
      <c r="D1338" s="42"/>
    </row>
    <row r="1339" spans="4:4">
      <c r="D1339" s="42"/>
    </row>
    <row r="1340" spans="4:4">
      <c r="D1340" s="42"/>
    </row>
    <row r="1341" spans="4:4">
      <c r="D1341" s="42"/>
    </row>
    <row r="1342" spans="4:4">
      <c r="D1342" s="42"/>
    </row>
    <row r="1343" spans="4:4">
      <c r="D1343" s="42"/>
    </row>
    <row r="1344" spans="4:4">
      <c r="D1344" s="42"/>
    </row>
    <row r="1345" spans="4:4">
      <c r="D1345" s="42"/>
    </row>
    <row r="1346" spans="4:4">
      <c r="D1346" s="42"/>
    </row>
    <row r="1347" spans="4:4">
      <c r="D1347" s="42"/>
    </row>
    <row r="1348" spans="4:4">
      <c r="D1348" s="42"/>
    </row>
    <row r="1349" spans="4:4">
      <c r="D1349" s="42"/>
    </row>
    <row r="1350" spans="4:4">
      <c r="D1350" s="42"/>
    </row>
    <row r="1351" spans="4:4">
      <c r="D1351" s="42"/>
    </row>
  </sheetData>
  <customSheetViews>
    <customSheetView guid="{40963AEF-132B-45AC-BECA-787233ED8A0E}" showGridLines="0" showRuler="0" topLeftCell="A32">
      <selection activeCell="I33" sqref="I33"/>
      <rowBreaks count="34" manualBreakCount="34">
        <brk id="26" max="16383" man="1"/>
        <brk id="57" max="16383" man="1"/>
        <brk id="90" max="16383" man="1"/>
        <brk id="119" max="16383" man="1"/>
        <brk id="138" max="16383" man="1"/>
        <brk id="165" max="16383" man="1"/>
        <brk id="200" max="16383" man="1"/>
        <brk id="237" max="16383" man="1"/>
        <brk id="278" max="16383" man="1"/>
        <brk id="306" max="16383" man="1"/>
        <brk id="340" max="16383" man="1"/>
        <brk id="371" max="16383" man="1"/>
        <brk id="403" max="16383" man="1"/>
        <brk id="422" max="16383" man="1"/>
        <brk id="455" max="16383" man="1"/>
        <brk id="494" max="16383" man="1"/>
        <brk id="530" max="16383" man="1"/>
        <brk id="570" max="16383" man="1"/>
        <brk id="600" max="16383" man="1"/>
        <brk id="628" max="16383" man="1"/>
        <brk id="665" max="16383" man="1"/>
        <brk id="699" max="16383" man="1"/>
        <brk id="738" max="16383" man="1"/>
        <brk id="773" max="16383" man="1"/>
        <brk id="798" max="16383" man="1"/>
        <brk id="836" max="16383" man="1"/>
        <brk id="865" max="16383" man="1"/>
        <brk id="898" max="16383" man="1"/>
        <brk id="920" max="16383" man="1"/>
        <brk id="956" max="16383" man="1"/>
        <brk id="981" max="16383" man="1"/>
        <brk id="1022" max="16383" man="1"/>
        <brk id="1052" max="16383" man="1"/>
        <brk id="1087" max="16383" man="1"/>
      </rowBreaks>
      <pageMargins left="0" right="0" top="0.78" bottom="0.78740157480314965" header="0.37" footer="0.51181102362204722"/>
      <printOptions horizontalCentered="1"/>
      <pageSetup orientation="portrait" horizontalDpi="4294967292" r:id="rId1"/>
      <headerFooter alignWithMargins="0">
        <oddHeader xml:space="preserve">&amp;C&amp;"Geneva,Bold"PRODUCTION BUDGET
FILM/VIDEOTAPE&amp;"Geneva,Regular"
</oddHeader>
        <oddFooter>Page &amp;P</oddFooter>
      </headerFooter>
    </customSheetView>
  </customSheetViews>
  <mergeCells count="275">
    <mergeCell ref="B1231:D1231"/>
    <mergeCell ref="B1228:E1228"/>
    <mergeCell ref="F1:G1"/>
    <mergeCell ref="F3:G3"/>
    <mergeCell ref="F4:G4"/>
    <mergeCell ref="F2:G2"/>
    <mergeCell ref="G419:G421"/>
    <mergeCell ref="G376:G385"/>
    <mergeCell ref="G386:G393"/>
    <mergeCell ref="G1193:G1198"/>
    <mergeCell ref="G1077:G1081"/>
    <mergeCell ref="G1092:G1094"/>
    <mergeCell ref="G1102:G1106"/>
    <mergeCell ref="G1108:G1114"/>
    <mergeCell ref="G1115:G1121"/>
    <mergeCell ref="G1129:G1132"/>
    <mergeCell ref="G1068:G1070"/>
    <mergeCell ref="B378:E378"/>
    <mergeCell ref="G471:G474"/>
    <mergeCell ref="G452:G456"/>
    <mergeCell ref="G626:G628"/>
    <mergeCell ref="G987:G989"/>
    <mergeCell ref="G1065:G1067"/>
    <mergeCell ref="G999:G1001"/>
    <mergeCell ref="A975:A978"/>
    <mergeCell ref="G975:G978"/>
    <mergeCell ref="A688:A693"/>
    <mergeCell ref="G688:G693"/>
    <mergeCell ref="B880:E880"/>
    <mergeCell ref="A878:A887"/>
    <mergeCell ref="G878:G887"/>
    <mergeCell ref="G952:G954"/>
    <mergeCell ref="G955:G958"/>
    <mergeCell ref="G960:G963"/>
    <mergeCell ref="G729:G731"/>
    <mergeCell ref="G711:G713"/>
    <mergeCell ref="G706:G710"/>
    <mergeCell ref="G996:G998"/>
    <mergeCell ref="G1005:G1008"/>
    <mergeCell ref="G1062:G1064"/>
    <mergeCell ref="G1044:G1046"/>
    <mergeCell ref="G1050:G1052"/>
    <mergeCell ref="G1056:G1058"/>
    <mergeCell ref="G993:G995"/>
    <mergeCell ref="G990:G992"/>
    <mergeCell ref="G1009:G1011"/>
    <mergeCell ref="G1002:G1004"/>
    <mergeCell ref="H376:H385"/>
    <mergeCell ref="I376:I385"/>
    <mergeCell ref="J376:J385"/>
    <mergeCell ref="H1044:H1046"/>
    <mergeCell ref="L376:L385"/>
    <mergeCell ref="L471:L474"/>
    <mergeCell ref="H688:H693"/>
    <mergeCell ref="I688:I693"/>
    <mergeCell ref="L688:L693"/>
    <mergeCell ref="H711:H713"/>
    <mergeCell ref="H386:H393"/>
    <mergeCell ref="I386:I393"/>
    <mergeCell ref="L386:L393"/>
    <mergeCell ref="I952:I954"/>
    <mergeCell ref="L952:L954"/>
    <mergeCell ref="H990:H992"/>
    <mergeCell ref="I990:I992"/>
    <mergeCell ref="L990:L992"/>
    <mergeCell ref="H1002:H1004"/>
    <mergeCell ref="I1002:I1004"/>
    <mergeCell ref="L1002:L1004"/>
    <mergeCell ref="I1044:I1046"/>
    <mergeCell ref="H419:H421"/>
    <mergeCell ref="I419:I421"/>
    <mergeCell ref="H452:H456"/>
    <mergeCell ref="I452:I456"/>
    <mergeCell ref="L452:L456"/>
    <mergeCell ref="M452:M456"/>
    <mergeCell ref="H706:H710"/>
    <mergeCell ref="I706:I710"/>
    <mergeCell ref="L706:L710"/>
    <mergeCell ref="M706:M710"/>
    <mergeCell ref="M471:M474"/>
    <mergeCell ref="H626:H628"/>
    <mergeCell ref="I626:I628"/>
    <mergeCell ref="L626:L628"/>
    <mergeCell ref="M626:M628"/>
    <mergeCell ref="J471:J474"/>
    <mergeCell ref="H471:H474"/>
    <mergeCell ref="I471:I474"/>
    <mergeCell ref="M737:M739"/>
    <mergeCell ref="H878:H887"/>
    <mergeCell ref="I878:I887"/>
    <mergeCell ref="L878:L887"/>
    <mergeCell ref="M878:M887"/>
    <mergeCell ref="M711:M713"/>
    <mergeCell ref="H729:H731"/>
    <mergeCell ref="I729:I731"/>
    <mergeCell ref="L729:L731"/>
    <mergeCell ref="M729:M731"/>
    <mergeCell ref="I711:I713"/>
    <mergeCell ref="L711:L713"/>
    <mergeCell ref="L737:L739"/>
    <mergeCell ref="J878:J887"/>
    <mergeCell ref="M952:M954"/>
    <mergeCell ref="H955:H958"/>
    <mergeCell ref="I955:I958"/>
    <mergeCell ref="L955:L958"/>
    <mergeCell ref="M955:M958"/>
    <mergeCell ref="H952:H954"/>
    <mergeCell ref="J975:J978"/>
    <mergeCell ref="H987:H989"/>
    <mergeCell ref="I987:I989"/>
    <mergeCell ref="L987:L989"/>
    <mergeCell ref="M987:M989"/>
    <mergeCell ref="I993:I995"/>
    <mergeCell ref="L993:L995"/>
    <mergeCell ref="M993:M995"/>
    <mergeCell ref="H996:H998"/>
    <mergeCell ref="I996:I998"/>
    <mergeCell ref="L996:L998"/>
    <mergeCell ref="M996:M998"/>
    <mergeCell ref="M990:M992"/>
    <mergeCell ref="H960:H963"/>
    <mergeCell ref="I960:I963"/>
    <mergeCell ref="L960:L963"/>
    <mergeCell ref="M960:M963"/>
    <mergeCell ref="H975:H978"/>
    <mergeCell ref="I975:I978"/>
    <mergeCell ref="L975:L978"/>
    <mergeCell ref="M975:M978"/>
    <mergeCell ref="H1050:H1052"/>
    <mergeCell ref="I1050:I1052"/>
    <mergeCell ref="L1050:L1052"/>
    <mergeCell ref="M1050:M1052"/>
    <mergeCell ref="H1009:H1011"/>
    <mergeCell ref="I1009:I1011"/>
    <mergeCell ref="L1009:L1011"/>
    <mergeCell ref="M1009:M1011"/>
    <mergeCell ref="J1044:J1046"/>
    <mergeCell ref="J1050:J1052"/>
    <mergeCell ref="L1044:L1046"/>
    <mergeCell ref="H1065:H1067"/>
    <mergeCell ref="I1065:I1067"/>
    <mergeCell ref="L1065:L1067"/>
    <mergeCell ref="M1065:M1067"/>
    <mergeCell ref="H1068:H1070"/>
    <mergeCell ref="I1068:I1070"/>
    <mergeCell ref="L1068:L1070"/>
    <mergeCell ref="M1068:M1070"/>
    <mergeCell ref="H1056:H1058"/>
    <mergeCell ref="I1056:I1058"/>
    <mergeCell ref="L1056:L1058"/>
    <mergeCell ref="M1056:M1058"/>
    <mergeCell ref="H1062:H1064"/>
    <mergeCell ref="I1062:I1064"/>
    <mergeCell ref="L1062:L1064"/>
    <mergeCell ref="M1062:M1064"/>
    <mergeCell ref="J1056:J1058"/>
    <mergeCell ref="J1062:J1064"/>
    <mergeCell ref="J1065:J1067"/>
    <mergeCell ref="J1068:J1070"/>
    <mergeCell ref="H1102:H1106"/>
    <mergeCell ref="I1102:I1106"/>
    <mergeCell ref="L1102:L1106"/>
    <mergeCell ref="M1102:M1106"/>
    <mergeCell ref="H1108:H1114"/>
    <mergeCell ref="I1108:I1114"/>
    <mergeCell ref="L1108:L1114"/>
    <mergeCell ref="M1108:M1114"/>
    <mergeCell ref="H1077:H1081"/>
    <mergeCell ref="I1077:I1081"/>
    <mergeCell ref="L1077:L1081"/>
    <mergeCell ref="M1077:M1081"/>
    <mergeCell ref="H1092:H1094"/>
    <mergeCell ref="I1092:I1094"/>
    <mergeCell ref="L1092:L1094"/>
    <mergeCell ref="M1092:M1094"/>
    <mergeCell ref="J1102:J1106"/>
    <mergeCell ref="J1108:J1114"/>
    <mergeCell ref="H1148:H1169"/>
    <mergeCell ref="I1148:I1169"/>
    <mergeCell ref="L1148:L1169"/>
    <mergeCell ref="M1148:M1169"/>
    <mergeCell ref="H1193:H1198"/>
    <mergeCell ref="I1193:I1198"/>
    <mergeCell ref="L1193:L1198"/>
    <mergeCell ref="M1193:M1198"/>
    <mergeCell ref="H1115:H1121"/>
    <mergeCell ref="I1115:I1121"/>
    <mergeCell ref="L1115:L1121"/>
    <mergeCell ref="M1115:M1121"/>
    <mergeCell ref="H1129:H1132"/>
    <mergeCell ref="I1129:I1132"/>
    <mergeCell ref="L1129:L1132"/>
    <mergeCell ref="M1129:M1132"/>
    <mergeCell ref="J1193:J1198"/>
    <mergeCell ref="N376:N385"/>
    <mergeCell ref="N386:N393"/>
    <mergeCell ref="J419:J421"/>
    <mergeCell ref="L419:L421"/>
    <mergeCell ref="M419:M421"/>
    <mergeCell ref="N419:N421"/>
    <mergeCell ref="J452:J456"/>
    <mergeCell ref="N452:N456"/>
    <mergeCell ref="M376:M385"/>
    <mergeCell ref="M386:M393"/>
    <mergeCell ref="J386:J393"/>
    <mergeCell ref="N471:N474"/>
    <mergeCell ref="J626:J628"/>
    <mergeCell ref="N626:N628"/>
    <mergeCell ref="J688:J693"/>
    <mergeCell ref="N688:N693"/>
    <mergeCell ref="J706:J710"/>
    <mergeCell ref="N706:N710"/>
    <mergeCell ref="J711:J713"/>
    <mergeCell ref="N711:N713"/>
    <mergeCell ref="M688:M693"/>
    <mergeCell ref="J1005:J1008"/>
    <mergeCell ref="J1009:J1011"/>
    <mergeCell ref="N729:N731"/>
    <mergeCell ref="J729:J731"/>
    <mergeCell ref="I737:I739"/>
    <mergeCell ref="H737:H739"/>
    <mergeCell ref="J737:J739"/>
    <mergeCell ref="N737:N739"/>
    <mergeCell ref="J952:J954"/>
    <mergeCell ref="J955:J958"/>
    <mergeCell ref="J960:J963"/>
    <mergeCell ref="N955:N958"/>
    <mergeCell ref="N960:N963"/>
    <mergeCell ref="N952:N954"/>
    <mergeCell ref="H1005:H1008"/>
    <mergeCell ref="I1005:I1008"/>
    <mergeCell ref="L1005:L1008"/>
    <mergeCell ref="M1005:M1008"/>
    <mergeCell ref="H999:H1001"/>
    <mergeCell ref="I999:I1001"/>
    <mergeCell ref="L999:L1001"/>
    <mergeCell ref="M999:M1001"/>
    <mergeCell ref="M1002:M1004"/>
    <mergeCell ref="H993:H995"/>
    <mergeCell ref="N1193:N1198"/>
    <mergeCell ref="N1044:N1046"/>
    <mergeCell ref="N1050:N1052"/>
    <mergeCell ref="N1056:N1058"/>
    <mergeCell ref="N1062:N1064"/>
    <mergeCell ref="N1065:N1067"/>
    <mergeCell ref="N1068:N1070"/>
    <mergeCell ref="J1077:J1081"/>
    <mergeCell ref="N1077:N1081"/>
    <mergeCell ref="J1092:J1094"/>
    <mergeCell ref="N1092:N1094"/>
    <mergeCell ref="M1044:M1046"/>
    <mergeCell ref="N878:N887"/>
    <mergeCell ref="N1102:N1106"/>
    <mergeCell ref="N1108:N1114"/>
    <mergeCell ref="N1115:N1121"/>
    <mergeCell ref="J1115:J1121"/>
    <mergeCell ref="J1129:J1132"/>
    <mergeCell ref="N1129:N1132"/>
    <mergeCell ref="J1148:J1169"/>
    <mergeCell ref="N1148:N1169"/>
    <mergeCell ref="N975:N978"/>
    <mergeCell ref="J987:J989"/>
    <mergeCell ref="J990:J992"/>
    <mergeCell ref="J993:J995"/>
    <mergeCell ref="J996:J998"/>
    <mergeCell ref="J999:J1001"/>
    <mergeCell ref="J1002:J1004"/>
    <mergeCell ref="N987:N989"/>
    <mergeCell ref="N990:N992"/>
    <mergeCell ref="N993:N995"/>
    <mergeCell ref="N996:N998"/>
    <mergeCell ref="N999:N1001"/>
    <mergeCell ref="N1002:N1004"/>
    <mergeCell ref="N1005:N1008"/>
    <mergeCell ref="N1009:N1011"/>
  </mergeCells>
  <phoneticPr fontId="0" type="noConversion"/>
  <dataValidations count="27">
    <dataValidation type="list" allowBlank="1" showInputMessage="1" sqref="E917:E933 E472:E486 E953:E954 E1128 E707:E710 E753 E721:E728 E1123 E941:E947 E1109:E1114 E1097 E1066:E1067 E961:E982 E1063:E1064 E1076 E1069:E1071 E1057:E1061 E1051:E1055 E1045:E1049 E1006:E1008 E1040:E1043 E1018:E1035 E1010:E1013 E1003:E1004 E1000:E1001 E997:E998 E994:E995 E991:E992 E988:E989 E956:E959 E689:E693 E738:E740 E666:E673 E678:E683 E695:E701 E712:E716 E893:E912 E1103:E1107 E1093:E1095 E14:E25 E27 E50:E60 E62:E63 E420:E432 E68:E74 E76:E78 E83 E85 E87:E90 E92:E93 E98 E100 E102 E104 E106:E107 E109:E110 E112:E113 E115:E119 E121:E122 E127:E137 E139:E140 E145:E168 E170:E171 E176:E182 E184:E185 E190:E199 E201:E202 E207:E212 E214:E215 E220:E223 E225:E226 E1078:E1091 E235:E236 E241:E242 E244:E245 E250:E255 E257:E258 E263:E271 E273:E274 E279:E298 E300:E301 E306:E316 E318:E319 E324:E329 E331:E332 E337:E345 E347:E348 E353:E357 E359:E360 E365:E368 E370:E371 E399:E414 E437:E444 E449:E451 E453:E464 E469:E470 E1130:E1143 E491:E498 E503:E517 E522:E527 E532:E537 E542:E546 E551:E560 E565:E569 E574:E580 E585:E590 E595:E602 E607:E621 E627:E636 E641:E650 E655:E661 E730:E736 E745:E749 E751 E757:E769 E771 E776:E791 E793 E798:E820 E822 E827:E856 E858 E863:E871 E873 E935:E936 E1116:E1121 E231:E233 E1188 E1174:E1186" xr:uid="{00000000-0002-0000-0100-000000000000}">
      <formula1>$E$1278:$E$1286</formula1>
    </dataValidation>
    <dataValidation type="list" allowBlank="1" showInputMessage="1" sqref="E44 E934 E1096 E138 E1187 E120 E61 E111 E108 E105 E101 E99 E103 E84 E86 E91 E26 E75 E114" xr:uid="{00000000-0002-0000-0100-000001000000}">
      <formula1>$E$1090:$E$1096</formula1>
    </dataValidation>
    <dataValidation type="list" allowBlank="1" showInputMessage="1" sqref="E169" xr:uid="{00000000-0002-0000-0100-000002000000}">
      <formula1>$E$1159:$E$1165</formula1>
    </dataValidation>
    <dataValidation type="list" allowBlank="1" showInputMessage="1" sqref="E183" xr:uid="{00000000-0002-0000-0100-000003000000}">
      <formula1>$E$1157:$E$1163</formula1>
    </dataValidation>
    <dataValidation type="list" allowBlank="1" showInputMessage="1" sqref="E200" xr:uid="{00000000-0002-0000-0100-000004000000}">
      <formula1>$E$1155:$E$1161</formula1>
    </dataValidation>
    <dataValidation type="list" allowBlank="1" showInputMessage="1" sqref="E213" xr:uid="{00000000-0002-0000-0100-000005000000}">
      <formula1>$E$1153:$E$1159</formula1>
    </dataValidation>
    <dataValidation type="list" allowBlank="1" showInputMessage="1" sqref="E224" xr:uid="{00000000-0002-0000-0100-000006000000}">
      <formula1>$E$1151:$E$1157</formula1>
    </dataValidation>
    <dataValidation type="list" allowBlank="1" showInputMessage="1" sqref="E234 E243" xr:uid="{00000000-0002-0000-0100-000007000000}">
      <formula1>$E$1147:$E$1153</formula1>
    </dataValidation>
    <dataValidation type="list" allowBlank="1" showInputMessage="1" sqref="E256" xr:uid="{00000000-0002-0000-0100-000008000000}">
      <formula1>$E$1144:$E$1150</formula1>
    </dataValidation>
    <dataValidation type="list" allowBlank="1" showInputMessage="1" sqref="E272" xr:uid="{00000000-0002-0000-0100-000009000000}">
      <formula1>$E$1142:$E$1148</formula1>
    </dataValidation>
    <dataValidation type="list" allowBlank="1" showInputMessage="1" sqref="E299" xr:uid="{00000000-0002-0000-0100-00000A000000}">
      <formula1>$E$1140:$E$1146</formula1>
    </dataValidation>
    <dataValidation type="list" allowBlank="1" showInputMessage="1" sqref="E317" xr:uid="{00000000-0002-0000-0100-00000B000000}">
      <formula1>$E$1138:$E$1144</formula1>
    </dataValidation>
    <dataValidation type="list" allowBlank="1" showInputMessage="1" sqref="E330" xr:uid="{00000000-0002-0000-0100-00000C000000}">
      <formula1>$E$1136:$E$1142</formula1>
    </dataValidation>
    <dataValidation type="list" allowBlank="1" showInputMessage="1" sqref="E346" xr:uid="{00000000-0002-0000-0100-00000D000000}">
      <formula1>$E$1133:$E$1139</formula1>
    </dataValidation>
    <dataValidation type="list" allowBlank="1" showInputMessage="1" sqref="E358" xr:uid="{00000000-0002-0000-0100-00000E000000}">
      <formula1>$E$1131:$E$1137</formula1>
    </dataValidation>
    <dataValidation type="list" allowBlank="1" showInputMessage="1" sqref="E369" xr:uid="{00000000-0002-0000-0100-00000F000000}">
      <formula1>$E$1129:$E$1135</formula1>
    </dataValidation>
    <dataValidation type="list" allowBlank="1" showInputMessage="1" sqref="E688" xr:uid="{00000000-0002-0000-0100-000010000000}">
      <formula1>$E$1260:$E$1269</formula1>
    </dataValidation>
    <dataValidation type="list" allowBlank="1" showInputMessage="1" sqref="E694" xr:uid="{00000000-0002-0000-0100-000011000000}">
      <formula1>$E$1106:$E$1112</formula1>
    </dataValidation>
    <dataValidation type="list" allowBlank="1" showInputMessage="1" sqref="E750 E770" xr:uid="{00000000-0002-0000-0100-000012000000}">
      <formula1>$E$1105:$E$1111</formula1>
    </dataValidation>
    <dataValidation type="list" allowBlank="1" showInputMessage="1" sqref="E792" xr:uid="{00000000-0002-0000-0100-000013000000}">
      <formula1>$E$1103:$E$1109</formula1>
    </dataValidation>
    <dataValidation type="list" allowBlank="1" showInputMessage="1" sqref="E821 E872" xr:uid="{00000000-0002-0000-0100-000014000000}">
      <formula1>$E$1110:$E$1116</formula1>
    </dataValidation>
    <dataValidation type="list" allowBlank="1" showInputMessage="1" sqref="E857" xr:uid="{00000000-0002-0000-0100-000015000000}">
      <formula1>$E$1111:$E$1117</formula1>
    </dataValidation>
    <dataValidation type="list" allowBlank="1" showInputMessage="1" sqref="E888" xr:uid="{00000000-0002-0000-0100-000016000000}">
      <formula1>$E$1257:$E$1266</formula1>
    </dataValidation>
    <dataValidation type="list" allowBlank="1" showInputMessage="1" sqref="E1122" xr:uid="{00000000-0002-0000-0100-000017000000}">
      <formula1>$E$1094:$E$1100</formula1>
    </dataValidation>
    <dataValidation type="list" allowBlank="1" showInputMessage="1" showErrorMessage="1" sqref="H1224:J1225 H32:J45 H55:H63 I57:J63 H127:J140 H220:J226 H231:J236 H207:J215 H263:J274 H324:J332 H337:J348 H306:J319 H376 H386 H394:J394 H419 H399:J414 H365:J371 H491:J498 H475:J486 H522:J527 H565:J569 H595:J602 H626 H607:J621 H629:J636 H469:J469 H666:J673 H688 H655:J661 H706 H711 H694:J701 H740:J740 H745:J751 H757:J771 H776:J793 H798:J822 H827:J858 H878 H863:J873 H888:J888 H917:J936 H952 H955 H451:H452 I974:J974 I959:J959 H987 H979:J982 H990 H993 H996 H1002 H999 H1009 H1012:J1013 H1005 H1018:J1035 H1068 I1091:J1091 H1115 H1148 I1128:J1128 H1209:J1214 H1219:J1219 H145:J171 H83:J93 H68:J78 H8:J9 H176:J185 H190:J202 H241:J245 H250:J258 H279:J301 H353:J360 H422:J432 H437:J444 H449:J450 I451:J451 H457:J464 I470:J470 H503:J517 H532:J537 H542:J546 H551:J560 H574:J580 H641:J650 H678:J683 H470:H471 H714:J716 I1043:J1043 I1049:J1049 I1055:J1055 H1065 I1061:J1061 H1071:J1071 I1076:J1076 H1102 H1095:J1097 I1107:J1107 H1122:J1123 H1133:J1143 H1174:J1188 H1193 H1199:J1204 H14:J27 I55:J55 H50:J54 H721:J729 H732:J737 H893:J912 H941:J947 H959:H960 H974:H975 H964:J973 H1043:H1044 H1040:J1042 H1049:H1050 H1047:J1048 H1055:H1056 H1053:J1054 H1061:H1062 H1059:J1060 H1076:H1077 H1091:H1092 H1082:J1090 H1107:H1108 H1128:H1129 H1230:J1230 H98:J122 H585:J590" xr:uid="{3E69BF3C-C9B5-AF41-8EB0-5979DA7B4293}">
      <formula1>$H$5:$H$6</formula1>
    </dataValidation>
    <dataValidation type="list" allowBlank="1" showInputMessage="1" showErrorMessage="1" sqref="I626 I1193 I999 I56 I688 I1077 I1102 I711 I1062 I1044 I878 I987 I955 I1092 I471 I993 I975 I990 I706 I452 I376 I386 I1148 I1005 I419 I1002 I960 I1050 I1108 I1056 I996 I1065 I1129 I952 I1115 I1068 I1009" xr:uid="{63D36038-4BA9-434C-B664-ABAA540BC4F8}">
      <formula1>$I$5:$I$6</formula1>
    </dataValidation>
    <dataValidation type="list" allowBlank="1" showInputMessage="1" showErrorMessage="1" sqref="J1108 J1077:J1081 J56 J1102 J955 J1062 J1065 J1056 J1050 J376 J386 J1044 J419 J960 J952 J1129:J1132 J471:J474 J1193:J1198 J626 J1005 J1148 J1115:J1121 J1092 J688 J1068 J706 J711 J452 J1009 J999 J1002 J996 J993 J990 J878 J975 J987" xr:uid="{80E94A19-4DA9-D845-A358-1EDAF604C572}">
      <formula1>$J$5:$J$6</formula1>
    </dataValidation>
  </dataValidations>
  <hyperlinks>
    <hyperlink ref="B1188" r:id="rId2" display="https://telusfund.ca/wp-content/uploads/2023/08/9_Budget_Plan_Dev_Auditoire.xlsx" xr:uid="{1435CCDA-F77B-7F45-8C54-F57E8AC6B556}"/>
  </hyperlinks>
  <printOptions horizontalCentered="1"/>
  <pageMargins left="0.39370078740157499" right="0.39370078740157499" top="0.74803149606299202" bottom="0.74803149606299202" header="0.31496062992126" footer="0.31496062992126"/>
  <pageSetup scale="44" orientation="landscape" r:id="rId3"/>
  <headerFooter alignWithMargins="0">
    <oddHeader xml:space="preserve">&amp;C&amp;K000000&amp;A
</oddHeader>
    <oddFooter>Page &amp;P de &amp;N</oddFooter>
  </headerFooter>
  <rowBreaks count="34" manualBreakCount="34">
    <brk id="29" max="16383" man="1"/>
    <brk id="66" max="13" man="1"/>
    <brk id="95" max="13" man="1"/>
    <brk id="124" max="16383" man="1"/>
    <brk id="142" max="16383" man="1"/>
    <brk id="173" max="16383" man="1"/>
    <brk id="204" max="16383" man="1"/>
    <brk id="248" max="13" man="1"/>
    <brk id="276" max="16383" man="1"/>
    <brk id="303" max="16383" man="1"/>
    <brk id="334" max="16383" man="1"/>
    <brk id="362" max="16383" man="1"/>
    <brk id="396" max="16383" man="1"/>
    <brk id="416" max="16383" man="1"/>
    <brk id="446" max="16383" man="1"/>
    <brk id="466" max="16383" man="1"/>
    <brk id="500" max="16383" man="1"/>
    <brk id="519" max="16383" man="1"/>
    <brk id="548" max="16383" man="1"/>
    <brk id="582" max="16383" man="1"/>
    <brk id="604" max="16383" man="1"/>
    <brk id="638" max="16383" man="1"/>
    <brk id="663" max="16383" man="1"/>
    <brk id="702" max="13" man="1"/>
    <brk id="914" max="13" man="1"/>
    <brk id="938" max="16383" man="1"/>
    <brk id="984" max="16383" man="1"/>
    <brk id="1015" max="16383" man="1"/>
    <brk id="1037" max="16383" man="1"/>
    <brk id="1073" max="16383" man="1"/>
    <brk id="1099" max="16383" man="1"/>
    <brk id="1144" max="16383" man="1"/>
    <brk id="1171" max="16383" man="1"/>
    <brk id="1206" max="13" man="1"/>
  </rowBreaks>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DCF7-7E2D-FD42-B798-AAF90E64F754}">
  <sheetPr>
    <tabColor rgb="FF92D050"/>
  </sheetPr>
  <dimension ref="A1:BO1344"/>
  <sheetViews>
    <sheetView zoomScaleNormal="100" zoomScaleSheetLayoutView="100" workbookViewId="0">
      <selection activeCell="D4" sqref="D4"/>
    </sheetView>
  </sheetViews>
  <sheetFormatPr baseColWidth="10" defaultRowHeight="13"/>
  <cols>
    <col min="1" max="1" width="0.83203125" style="671" customWidth="1"/>
    <col min="2" max="2" width="10.83203125" style="333"/>
    <col min="3" max="3" width="21.6640625" style="582" bestFit="1" customWidth="1"/>
    <col min="4" max="5" width="23.33203125" style="577" customWidth="1"/>
    <col min="6" max="6" width="15.1640625" style="877" bestFit="1" customWidth="1"/>
    <col min="7" max="67" width="10.83203125" style="671"/>
  </cols>
  <sheetData>
    <row r="1" spans="2:6" ht="77" customHeight="1">
      <c r="B1" s="984" t="s">
        <v>2838</v>
      </c>
      <c r="C1" s="984"/>
      <c r="D1" s="984"/>
      <c r="E1" s="984"/>
      <c r="F1" s="984"/>
    </row>
    <row r="2" spans="2:6" ht="48" customHeight="1">
      <c r="B2" s="985" t="s">
        <v>2836</v>
      </c>
      <c r="C2" s="985"/>
      <c r="D2" s="985"/>
      <c r="E2" s="985"/>
      <c r="F2" s="985"/>
    </row>
    <row r="3" spans="2:6" ht="40" customHeight="1">
      <c r="B3" s="816" t="s">
        <v>2716</v>
      </c>
      <c r="C3" s="817" t="s">
        <v>562</v>
      </c>
      <c r="D3" s="817" t="s">
        <v>1712</v>
      </c>
      <c r="E3" s="817" t="s">
        <v>2839</v>
      </c>
      <c r="F3" s="870" t="s">
        <v>1644</v>
      </c>
    </row>
    <row r="4" spans="2:6" ht="14">
      <c r="B4" s="584" t="str" cm="1">
        <f t="array" ref="B4:B1226">IF(ISNUMBER(SEARCH("Oui",'Budget production - DÉTAIL'!H8:H1230)),'Budget production - DÉTAIL'!$A8:$A1230,"")</f>
        <v/>
      </c>
      <c r="C4" s="580" t="str" cm="1">
        <f t="array" ref="C4:C1226">IF(ISNUMBER(SEARCH("Oui",'Budget production - DÉTAIL'!H8:H1230)),'Budget production - DÉTAIL'!$B8:$B1230,"")</f>
        <v/>
      </c>
      <c r="D4" s="687"/>
      <c r="E4" s="687" t="s">
        <v>1713</v>
      </c>
      <c r="F4" s="871" t="str" cm="1">
        <f t="array" ref="F4:F1226">IF(ISNUMBER(SEARCH("Oui",'Budget production - DÉTAIL'!H8:H1230)),'Budget production - DÉTAIL'!$G8:$G1230,"")</f>
        <v/>
      </c>
    </row>
    <row r="5" spans="2:6" ht="14">
      <c r="B5" s="584" t="str">
        <v/>
      </c>
      <c r="C5" s="580" t="str">
        <v/>
      </c>
      <c r="D5" s="687"/>
      <c r="E5" s="687" t="s">
        <v>1713</v>
      </c>
      <c r="F5" s="871" t="str">
        <v/>
      </c>
    </row>
    <row r="6" spans="2:6" ht="14">
      <c r="B6" s="584" t="str">
        <v/>
      </c>
      <c r="C6" s="580" t="str">
        <v/>
      </c>
      <c r="D6" s="687"/>
      <c r="E6" s="687" t="s">
        <v>1713</v>
      </c>
      <c r="F6" s="871" t="str">
        <v/>
      </c>
    </row>
    <row r="7" spans="2:6" ht="14">
      <c r="B7" s="584" t="str">
        <v/>
      </c>
      <c r="C7" s="580" t="str">
        <v/>
      </c>
      <c r="D7" s="687"/>
      <c r="E7" s="687" t="s">
        <v>1713</v>
      </c>
      <c r="F7" s="871" t="str">
        <v/>
      </c>
    </row>
    <row r="8" spans="2:6" ht="14">
      <c r="B8" s="584" t="str">
        <v/>
      </c>
      <c r="C8" s="580" t="str">
        <v/>
      </c>
      <c r="D8" s="687"/>
      <c r="E8" s="687" t="s">
        <v>1713</v>
      </c>
      <c r="F8" s="871" t="str">
        <v/>
      </c>
    </row>
    <row r="9" spans="2:6" ht="14">
      <c r="B9" s="584" t="str">
        <v/>
      </c>
      <c r="C9" s="580" t="str">
        <v/>
      </c>
      <c r="D9" s="687"/>
      <c r="E9" s="687" t="s">
        <v>1713</v>
      </c>
      <c r="F9" s="871" t="str">
        <v/>
      </c>
    </row>
    <row r="10" spans="2:6" ht="14">
      <c r="B10" s="584" t="str">
        <v/>
      </c>
      <c r="C10" s="580" t="str">
        <v/>
      </c>
      <c r="D10" s="687"/>
      <c r="E10" s="687" t="s">
        <v>1713</v>
      </c>
      <c r="F10" s="871" t="str">
        <v/>
      </c>
    </row>
    <row r="11" spans="2:6" ht="14">
      <c r="B11" s="584" t="str">
        <v/>
      </c>
      <c r="C11" s="580" t="str">
        <v/>
      </c>
      <c r="D11" s="687"/>
      <c r="E11" s="687" t="s">
        <v>1713</v>
      </c>
      <c r="F11" s="871" t="str">
        <v/>
      </c>
    </row>
    <row r="12" spans="2:6" ht="14">
      <c r="B12" s="584" t="str">
        <v/>
      </c>
      <c r="C12" s="580" t="str">
        <v/>
      </c>
      <c r="D12" s="687"/>
      <c r="E12" s="687" t="s">
        <v>1713</v>
      </c>
      <c r="F12" s="871" t="str">
        <v/>
      </c>
    </row>
    <row r="13" spans="2:6" ht="14">
      <c r="B13" s="584" t="str">
        <v/>
      </c>
      <c r="C13" s="580" t="str">
        <v/>
      </c>
      <c r="D13" s="687"/>
      <c r="E13" s="687" t="s">
        <v>1713</v>
      </c>
      <c r="F13" s="871" t="str">
        <v/>
      </c>
    </row>
    <row r="14" spans="2:6" ht="14">
      <c r="B14" s="584" t="str">
        <v/>
      </c>
      <c r="C14" s="580" t="str">
        <v/>
      </c>
      <c r="D14" s="687"/>
      <c r="E14" s="687" t="s">
        <v>1713</v>
      </c>
      <c r="F14" s="871" t="str">
        <v/>
      </c>
    </row>
    <row r="15" spans="2:6" ht="14">
      <c r="B15" s="584" t="str">
        <v/>
      </c>
      <c r="C15" s="580" t="str">
        <v/>
      </c>
      <c r="D15" s="687"/>
      <c r="E15" s="687" t="s">
        <v>1713</v>
      </c>
      <c r="F15" s="871" t="str">
        <v/>
      </c>
    </row>
    <row r="16" spans="2:6" ht="14">
      <c r="B16" s="584" t="str">
        <v/>
      </c>
      <c r="C16" s="580" t="str">
        <v/>
      </c>
      <c r="D16" s="687"/>
      <c r="E16" s="687" t="s">
        <v>1713</v>
      </c>
      <c r="F16" s="871" t="str">
        <v/>
      </c>
    </row>
    <row r="17" spans="2:6" ht="14">
      <c r="B17" s="584" t="str">
        <v/>
      </c>
      <c r="C17" s="580" t="str">
        <v/>
      </c>
      <c r="D17" s="687"/>
      <c r="E17" s="687" t="s">
        <v>1713</v>
      </c>
      <c r="F17" s="871" t="str">
        <v/>
      </c>
    </row>
    <row r="18" spans="2:6" ht="14">
      <c r="B18" s="584" t="str">
        <v/>
      </c>
      <c r="C18" s="580" t="str">
        <v/>
      </c>
      <c r="D18" s="687"/>
      <c r="E18" s="687" t="s">
        <v>1713</v>
      </c>
      <c r="F18" s="871" t="str">
        <v/>
      </c>
    </row>
    <row r="19" spans="2:6" ht="14">
      <c r="B19" s="584" t="str">
        <v/>
      </c>
      <c r="C19" s="580" t="str">
        <v/>
      </c>
      <c r="D19" s="687"/>
      <c r="E19" s="687" t="s">
        <v>1713</v>
      </c>
      <c r="F19" s="871" t="str">
        <v/>
      </c>
    </row>
    <row r="20" spans="2:6" ht="14">
      <c r="B20" s="584" t="str">
        <v/>
      </c>
      <c r="C20" s="580" t="str">
        <v/>
      </c>
      <c r="D20" s="687"/>
      <c r="E20" s="687" t="s">
        <v>1713</v>
      </c>
      <c r="F20" s="871" t="str">
        <v/>
      </c>
    </row>
    <row r="21" spans="2:6" ht="14">
      <c r="B21" s="584" t="str">
        <v/>
      </c>
      <c r="C21" s="580" t="str">
        <v/>
      </c>
      <c r="D21" s="687"/>
      <c r="E21" s="687" t="s">
        <v>1713</v>
      </c>
      <c r="F21" s="871" t="str">
        <v/>
      </c>
    </row>
    <row r="22" spans="2:6" ht="14">
      <c r="B22" s="584" t="str">
        <v/>
      </c>
      <c r="C22" s="580" t="str">
        <v/>
      </c>
      <c r="D22" s="687"/>
      <c r="E22" s="687" t="s">
        <v>1713</v>
      </c>
      <c r="F22" s="871" t="str">
        <v/>
      </c>
    </row>
    <row r="23" spans="2:6" ht="14">
      <c r="B23" s="584" t="str">
        <v/>
      </c>
      <c r="C23" s="580" t="str">
        <v/>
      </c>
      <c r="D23" s="687"/>
      <c r="E23" s="687" t="s">
        <v>1713</v>
      </c>
      <c r="F23" s="871" t="str">
        <v/>
      </c>
    </row>
    <row r="24" spans="2:6" ht="14">
      <c r="B24" s="584" t="str">
        <v/>
      </c>
      <c r="C24" s="580" t="str">
        <v/>
      </c>
      <c r="D24" s="687"/>
      <c r="E24" s="687" t="s">
        <v>1713</v>
      </c>
      <c r="F24" s="871" t="str">
        <v/>
      </c>
    </row>
    <row r="25" spans="2:6" ht="14">
      <c r="B25" s="584" t="str">
        <v/>
      </c>
      <c r="C25" s="580" t="str">
        <v/>
      </c>
      <c r="D25" s="687"/>
      <c r="E25" s="687" t="s">
        <v>1713</v>
      </c>
      <c r="F25" s="871" t="str">
        <v/>
      </c>
    </row>
    <row r="26" spans="2:6" ht="14">
      <c r="B26" s="584" t="str">
        <v/>
      </c>
      <c r="C26" s="580" t="str">
        <v/>
      </c>
      <c r="D26" s="687"/>
      <c r="E26" s="687" t="s">
        <v>1713</v>
      </c>
      <c r="F26" s="871" t="str">
        <v/>
      </c>
    </row>
    <row r="27" spans="2:6" ht="14">
      <c r="B27" s="584" t="str">
        <v/>
      </c>
      <c r="C27" s="580" t="str">
        <v/>
      </c>
      <c r="D27" s="687"/>
      <c r="E27" s="687" t="s">
        <v>1713</v>
      </c>
      <c r="F27" s="871" t="str">
        <v/>
      </c>
    </row>
    <row r="28" spans="2:6" ht="14">
      <c r="B28" s="584" t="str">
        <v/>
      </c>
      <c r="C28" s="580" t="str">
        <v/>
      </c>
      <c r="D28" s="687"/>
      <c r="E28" s="687" t="s">
        <v>1713</v>
      </c>
      <c r="F28" s="871" t="str">
        <v/>
      </c>
    </row>
    <row r="29" spans="2:6" ht="14">
      <c r="B29" s="584" t="str">
        <v/>
      </c>
      <c r="C29" s="580" t="str">
        <v/>
      </c>
      <c r="D29" s="687"/>
      <c r="E29" s="687" t="s">
        <v>1713</v>
      </c>
      <c r="F29" s="871" t="str">
        <v/>
      </c>
    </row>
    <row r="30" spans="2:6" ht="14">
      <c r="B30" s="584" t="str">
        <v/>
      </c>
      <c r="C30" s="580" t="str">
        <v/>
      </c>
      <c r="D30" s="687"/>
      <c r="E30" s="687" t="s">
        <v>1713</v>
      </c>
      <c r="F30" s="871" t="str">
        <v/>
      </c>
    </row>
    <row r="31" spans="2:6" ht="14">
      <c r="B31" s="584" t="str">
        <v/>
      </c>
      <c r="C31" s="580" t="str">
        <v/>
      </c>
      <c r="D31" s="687"/>
      <c r="E31" s="687" t="s">
        <v>1713</v>
      </c>
      <c r="F31" s="871" t="str">
        <v/>
      </c>
    </row>
    <row r="32" spans="2:6" ht="14">
      <c r="B32" s="584" t="str">
        <v/>
      </c>
      <c r="C32" s="580" t="str">
        <v/>
      </c>
      <c r="D32" s="687"/>
      <c r="E32" s="687" t="s">
        <v>1713</v>
      </c>
      <c r="F32" s="871" t="str">
        <v/>
      </c>
    </row>
    <row r="33" spans="2:6" ht="14">
      <c r="B33" s="584" t="str">
        <v/>
      </c>
      <c r="C33" s="580" t="str">
        <v/>
      </c>
      <c r="D33" s="687"/>
      <c r="E33" s="687" t="s">
        <v>1713</v>
      </c>
      <c r="F33" s="871" t="str">
        <v/>
      </c>
    </row>
    <row r="34" spans="2:6" ht="14">
      <c r="B34" s="584" t="str">
        <v/>
      </c>
      <c r="C34" s="580" t="str">
        <v/>
      </c>
      <c r="D34" s="687"/>
      <c r="E34" s="687" t="s">
        <v>1713</v>
      </c>
      <c r="F34" s="871" t="str">
        <v/>
      </c>
    </row>
    <row r="35" spans="2:6" ht="14">
      <c r="B35" s="584" t="str">
        <v/>
      </c>
      <c r="C35" s="580" t="str">
        <v/>
      </c>
      <c r="D35" s="687"/>
      <c r="E35" s="687" t="s">
        <v>1713</v>
      </c>
      <c r="F35" s="871" t="str">
        <v/>
      </c>
    </row>
    <row r="36" spans="2:6" ht="14">
      <c r="B36" s="584" t="str">
        <v/>
      </c>
      <c r="C36" s="580" t="str">
        <v/>
      </c>
      <c r="D36" s="687"/>
      <c r="E36" s="687" t="s">
        <v>1713</v>
      </c>
      <c r="F36" s="871" t="str">
        <v/>
      </c>
    </row>
    <row r="37" spans="2:6" ht="14">
      <c r="B37" s="584" t="str">
        <v/>
      </c>
      <c r="C37" s="580" t="str">
        <v/>
      </c>
      <c r="D37" s="687"/>
      <c r="E37" s="687" t="s">
        <v>1713</v>
      </c>
      <c r="F37" s="871" t="str">
        <v/>
      </c>
    </row>
    <row r="38" spans="2:6" ht="14">
      <c r="B38" s="584" t="str">
        <v/>
      </c>
      <c r="C38" s="580" t="str">
        <v/>
      </c>
      <c r="D38" s="687"/>
      <c r="E38" s="687" t="s">
        <v>1713</v>
      </c>
      <c r="F38" s="871" t="str">
        <v/>
      </c>
    </row>
    <row r="39" spans="2:6" ht="14">
      <c r="B39" s="584" t="str">
        <v/>
      </c>
      <c r="C39" s="580" t="str">
        <v/>
      </c>
      <c r="D39" s="687"/>
      <c r="E39" s="687" t="s">
        <v>1713</v>
      </c>
      <c r="F39" s="871" t="str">
        <v/>
      </c>
    </row>
    <row r="40" spans="2:6" ht="14">
      <c r="B40" s="584" t="str">
        <v/>
      </c>
      <c r="C40" s="580" t="str">
        <v/>
      </c>
      <c r="D40" s="687"/>
      <c r="E40" s="687" t="s">
        <v>1713</v>
      </c>
      <c r="F40" s="871" t="str">
        <v/>
      </c>
    </row>
    <row r="41" spans="2:6" ht="14">
      <c r="B41" s="584" t="str">
        <v/>
      </c>
      <c r="C41" s="580" t="str">
        <v/>
      </c>
      <c r="D41" s="687"/>
      <c r="E41" s="687" t="s">
        <v>1713</v>
      </c>
      <c r="F41" s="871" t="str">
        <v/>
      </c>
    </row>
    <row r="42" spans="2:6" ht="14">
      <c r="B42" s="584" t="str">
        <v/>
      </c>
      <c r="C42" s="580" t="str">
        <v/>
      </c>
      <c r="D42" s="687"/>
      <c r="E42" s="687" t="s">
        <v>1713</v>
      </c>
      <c r="F42" s="871" t="str">
        <v/>
      </c>
    </row>
    <row r="43" spans="2:6" ht="14">
      <c r="B43" s="584" t="str">
        <v/>
      </c>
      <c r="C43" s="580" t="str">
        <v/>
      </c>
      <c r="D43" s="687"/>
      <c r="E43" s="687" t="s">
        <v>1713</v>
      </c>
      <c r="F43" s="871" t="str">
        <v/>
      </c>
    </row>
    <row r="44" spans="2:6" ht="14">
      <c r="B44" s="584" t="str">
        <v/>
      </c>
      <c r="C44" s="580" t="str">
        <v/>
      </c>
      <c r="D44" s="687"/>
      <c r="E44" s="687" t="s">
        <v>1713</v>
      </c>
      <c r="F44" s="871" t="str">
        <v/>
      </c>
    </row>
    <row r="45" spans="2:6" ht="14">
      <c r="B45" s="584" t="str">
        <v/>
      </c>
      <c r="C45" s="580" t="str">
        <v/>
      </c>
      <c r="D45" s="687"/>
      <c r="E45" s="687" t="s">
        <v>1713</v>
      </c>
      <c r="F45" s="871" t="str">
        <v/>
      </c>
    </row>
    <row r="46" spans="2:6" ht="14">
      <c r="B46" s="584" t="str">
        <v/>
      </c>
      <c r="C46" s="580" t="str">
        <v/>
      </c>
      <c r="D46" s="687"/>
      <c r="E46" s="687" t="s">
        <v>1713</v>
      </c>
      <c r="F46" s="871" t="str">
        <v/>
      </c>
    </row>
    <row r="47" spans="2:6" ht="14">
      <c r="B47" s="584" t="str">
        <v/>
      </c>
      <c r="C47" s="580" t="str">
        <v/>
      </c>
      <c r="D47" s="687"/>
      <c r="E47" s="687" t="s">
        <v>1713</v>
      </c>
      <c r="F47" s="871" t="str">
        <v/>
      </c>
    </row>
    <row r="48" spans="2:6" ht="14">
      <c r="B48" s="584" t="str">
        <v/>
      </c>
      <c r="C48" s="580" t="str">
        <v/>
      </c>
      <c r="D48" s="687"/>
      <c r="E48" s="687" t="s">
        <v>1713</v>
      </c>
      <c r="F48" s="871" t="str">
        <v/>
      </c>
    </row>
    <row r="49" spans="2:6" ht="14">
      <c r="B49" s="584" t="str">
        <v/>
      </c>
      <c r="C49" s="580" t="str">
        <v/>
      </c>
      <c r="D49" s="687"/>
      <c r="E49" s="687" t="s">
        <v>1713</v>
      </c>
      <c r="F49" s="871" t="str">
        <v/>
      </c>
    </row>
    <row r="50" spans="2:6" ht="14">
      <c r="B50" s="584" t="str">
        <v/>
      </c>
      <c r="C50" s="580" t="str">
        <v/>
      </c>
      <c r="D50" s="687"/>
      <c r="E50" s="687" t="s">
        <v>1713</v>
      </c>
      <c r="F50" s="871" t="str">
        <v/>
      </c>
    </row>
    <row r="51" spans="2:6" ht="14">
      <c r="B51" s="584" t="str">
        <v/>
      </c>
      <c r="C51" s="580" t="str">
        <v/>
      </c>
      <c r="D51" s="687"/>
      <c r="E51" s="687" t="s">
        <v>1713</v>
      </c>
      <c r="F51" s="871" t="str">
        <v/>
      </c>
    </row>
    <row r="52" spans="2:6" ht="14">
      <c r="B52" s="584" t="str">
        <v/>
      </c>
      <c r="C52" s="580" t="str">
        <v/>
      </c>
      <c r="D52" s="687"/>
      <c r="E52" s="687" t="s">
        <v>1713</v>
      </c>
      <c r="F52" s="871" t="str">
        <v/>
      </c>
    </row>
    <row r="53" spans="2:6" ht="14">
      <c r="B53" s="584" t="str">
        <v/>
      </c>
      <c r="C53" s="580" t="str">
        <v/>
      </c>
      <c r="D53" s="687"/>
      <c r="E53" s="687" t="s">
        <v>1713</v>
      </c>
      <c r="F53" s="871" t="str">
        <v/>
      </c>
    </row>
    <row r="54" spans="2:6" ht="14">
      <c r="B54" s="584" t="str">
        <v/>
      </c>
      <c r="C54" s="580" t="str">
        <v/>
      </c>
      <c r="D54" s="687"/>
      <c r="E54" s="687" t="s">
        <v>1713</v>
      </c>
      <c r="F54" s="871" t="str">
        <v/>
      </c>
    </row>
    <row r="55" spans="2:6" ht="14">
      <c r="B55" s="584" t="str">
        <v/>
      </c>
      <c r="C55" s="580" t="str">
        <v/>
      </c>
      <c r="D55" s="687"/>
      <c r="E55" s="687" t="s">
        <v>1713</v>
      </c>
      <c r="F55" s="871" t="str">
        <v/>
      </c>
    </row>
    <row r="56" spans="2:6" ht="14">
      <c r="B56" s="584" t="str">
        <v/>
      </c>
      <c r="C56" s="580" t="str">
        <v/>
      </c>
      <c r="D56" s="687"/>
      <c r="E56" s="687" t="s">
        <v>1713</v>
      </c>
      <c r="F56" s="871" t="str">
        <v/>
      </c>
    </row>
    <row r="57" spans="2:6" ht="14">
      <c r="B57" s="584" t="str">
        <v/>
      </c>
      <c r="C57" s="580" t="str">
        <v/>
      </c>
      <c r="D57" s="687"/>
      <c r="E57" s="687" t="s">
        <v>1713</v>
      </c>
      <c r="F57" s="871" t="str">
        <v/>
      </c>
    </row>
    <row r="58" spans="2:6" ht="14">
      <c r="B58" s="584" t="str">
        <v/>
      </c>
      <c r="C58" s="580" t="str">
        <v/>
      </c>
      <c r="D58" s="687"/>
      <c r="E58" s="687" t="s">
        <v>1713</v>
      </c>
      <c r="F58" s="871" t="str">
        <v/>
      </c>
    </row>
    <row r="59" spans="2:6" ht="14">
      <c r="B59" s="584" t="str">
        <v/>
      </c>
      <c r="C59" s="580" t="str">
        <v/>
      </c>
      <c r="D59" s="687"/>
      <c r="E59" s="687" t="s">
        <v>1713</v>
      </c>
      <c r="F59" s="871" t="str">
        <v/>
      </c>
    </row>
    <row r="60" spans="2:6" ht="14">
      <c r="B60" s="584" t="str">
        <v/>
      </c>
      <c r="C60" s="580" t="str">
        <v/>
      </c>
      <c r="D60" s="687"/>
      <c r="E60" s="687" t="s">
        <v>1713</v>
      </c>
      <c r="F60" s="871" t="str">
        <v/>
      </c>
    </row>
    <row r="61" spans="2:6" ht="14">
      <c r="B61" s="584" t="str">
        <v/>
      </c>
      <c r="C61" s="580" t="str">
        <v/>
      </c>
      <c r="D61" s="687"/>
      <c r="E61" s="687" t="s">
        <v>1713</v>
      </c>
      <c r="F61" s="871" t="str">
        <v/>
      </c>
    </row>
    <row r="62" spans="2:6" ht="14">
      <c r="B62" s="584" t="str">
        <v/>
      </c>
      <c r="C62" s="580" t="str">
        <v/>
      </c>
      <c r="D62" s="687"/>
      <c r="E62" s="687" t="s">
        <v>1713</v>
      </c>
      <c r="F62" s="871" t="str">
        <v/>
      </c>
    </row>
    <row r="63" spans="2:6" ht="14">
      <c r="B63" s="584" t="str">
        <v/>
      </c>
      <c r="C63" s="580" t="str">
        <v/>
      </c>
      <c r="D63" s="687"/>
      <c r="E63" s="687" t="s">
        <v>1713</v>
      </c>
      <c r="F63" s="871" t="str">
        <v/>
      </c>
    </row>
    <row r="64" spans="2:6" ht="14">
      <c r="B64" s="584" t="str">
        <v/>
      </c>
      <c r="C64" s="580" t="str">
        <v/>
      </c>
      <c r="D64" s="687"/>
      <c r="E64" s="687" t="s">
        <v>1713</v>
      </c>
      <c r="F64" s="871" t="str">
        <v/>
      </c>
    </row>
    <row r="65" spans="2:6" ht="14">
      <c r="B65" s="584" t="str">
        <v/>
      </c>
      <c r="C65" s="580" t="str">
        <v/>
      </c>
      <c r="D65" s="687"/>
      <c r="E65" s="687" t="s">
        <v>1713</v>
      </c>
      <c r="F65" s="871" t="str">
        <v/>
      </c>
    </row>
    <row r="66" spans="2:6" ht="14">
      <c r="B66" s="584" t="str">
        <v/>
      </c>
      <c r="C66" s="580" t="str">
        <v/>
      </c>
      <c r="D66" s="687"/>
      <c r="E66" s="687" t="s">
        <v>1713</v>
      </c>
      <c r="F66" s="871" t="str">
        <v/>
      </c>
    </row>
    <row r="67" spans="2:6" ht="14">
      <c r="B67" s="584" t="str">
        <v/>
      </c>
      <c r="C67" s="580" t="str">
        <v/>
      </c>
      <c r="D67" s="687"/>
      <c r="E67" s="687" t="s">
        <v>1713</v>
      </c>
      <c r="F67" s="871" t="str">
        <v/>
      </c>
    </row>
    <row r="68" spans="2:6" ht="14">
      <c r="B68" s="584" t="str">
        <v/>
      </c>
      <c r="C68" s="580" t="str">
        <v/>
      </c>
      <c r="D68" s="687"/>
      <c r="E68" s="687" t="s">
        <v>1713</v>
      </c>
      <c r="F68" s="871" t="str">
        <v/>
      </c>
    </row>
    <row r="69" spans="2:6" ht="14">
      <c r="B69" s="584" t="str">
        <v/>
      </c>
      <c r="C69" s="580" t="str">
        <v/>
      </c>
      <c r="D69" s="687"/>
      <c r="E69" s="687" t="s">
        <v>1713</v>
      </c>
      <c r="F69" s="871" t="str">
        <v/>
      </c>
    </row>
    <row r="70" spans="2:6" ht="14">
      <c r="B70" s="584" t="str">
        <v/>
      </c>
      <c r="C70" s="580" t="str">
        <v/>
      </c>
      <c r="D70" s="687"/>
      <c r="E70" s="687" t="s">
        <v>1713</v>
      </c>
      <c r="F70" s="871" t="str">
        <v/>
      </c>
    </row>
    <row r="71" spans="2:6" ht="14">
      <c r="B71" s="584" t="str">
        <v/>
      </c>
      <c r="C71" s="580" t="str">
        <v/>
      </c>
      <c r="D71" s="687"/>
      <c r="E71" s="687" t="s">
        <v>1713</v>
      </c>
      <c r="F71" s="871" t="str">
        <v/>
      </c>
    </row>
    <row r="72" spans="2:6" ht="14">
      <c r="B72" s="584" t="str">
        <v/>
      </c>
      <c r="C72" s="580" t="str">
        <v/>
      </c>
      <c r="D72" s="687"/>
      <c r="E72" s="687" t="s">
        <v>1713</v>
      </c>
      <c r="F72" s="871" t="str">
        <v/>
      </c>
    </row>
    <row r="73" spans="2:6" ht="14">
      <c r="B73" s="584" t="str">
        <v/>
      </c>
      <c r="C73" s="580" t="str">
        <v/>
      </c>
      <c r="D73" s="687"/>
      <c r="E73" s="687" t="s">
        <v>1713</v>
      </c>
      <c r="F73" s="871" t="str">
        <v/>
      </c>
    </row>
    <row r="74" spans="2:6" ht="14">
      <c r="B74" s="584" t="str">
        <v/>
      </c>
      <c r="C74" s="580" t="str">
        <v/>
      </c>
      <c r="D74" s="687"/>
      <c r="E74" s="687" t="s">
        <v>1713</v>
      </c>
      <c r="F74" s="871" t="str">
        <v/>
      </c>
    </row>
    <row r="75" spans="2:6" ht="14">
      <c r="B75" s="584" t="str">
        <v/>
      </c>
      <c r="C75" s="580" t="str">
        <v/>
      </c>
      <c r="D75" s="687"/>
      <c r="E75" s="687" t="s">
        <v>1713</v>
      </c>
      <c r="F75" s="871" t="str">
        <v/>
      </c>
    </row>
    <row r="76" spans="2:6" ht="14">
      <c r="B76" s="584" t="str">
        <v/>
      </c>
      <c r="C76" s="580" t="str">
        <v/>
      </c>
      <c r="D76" s="687"/>
      <c r="E76" s="687" t="s">
        <v>1713</v>
      </c>
      <c r="F76" s="871" t="str">
        <v/>
      </c>
    </row>
    <row r="77" spans="2:6" ht="14">
      <c r="B77" s="584" t="str">
        <v/>
      </c>
      <c r="C77" s="580" t="str">
        <v/>
      </c>
      <c r="D77" s="687"/>
      <c r="E77" s="687" t="s">
        <v>1713</v>
      </c>
      <c r="F77" s="871" t="str">
        <v/>
      </c>
    </row>
    <row r="78" spans="2:6" ht="14">
      <c r="B78" s="584" t="str">
        <v/>
      </c>
      <c r="C78" s="580" t="str">
        <v/>
      </c>
      <c r="D78" s="687"/>
      <c r="E78" s="687" t="s">
        <v>1713</v>
      </c>
      <c r="F78" s="871" t="str">
        <v/>
      </c>
    </row>
    <row r="79" spans="2:6" ht="14">
      <c r="B79" s="584" t="str">
        <v/>
      </c>
      <c r="C79" s="580" t="str">
        <v/>
      </c>
      <c r="D79" s="687"/>
      <c r="E79" s="687" t="s">
        <v>1713</v>
      </c>
      <c r="F79" s="871" t="str">
        <v/>
      </c>
    </row>
    <row r="80" spans="2:6" ht="14">
      <c r="B80" s="584" t="str">
        <v/>
      </c>
      <c r="C80" s="580" t="str">
        <v/>
      </c>
      <c r="D80" s="687"/>
      <c r="E80" s="687" t="s">
        <v>1713</v>
      </c>
      <c r="F80" s="871" t="str">
        <v/>
      </c>
    </row>
    <row r="81" spans="2:6" ht="14">
      <c r="B81" s="584" t="str">
        <v/>
      </c>
      <c r="C81" s="580" t="str">
        <v/>
      </c>
      <c r="D81" s="687"/>
      <c r="E81" s="687" t="s">
        <v>1713</v>
      </c>
      <c r="F81" s="871" t="str">
        <v/>
      </c>
    </row>
    <row r="82" spans="2:6" ht="14">
      <c r="B82" s="584" t="str">
        <v/>
      </c>
      <c r="C82" s="580" t="str">
        <v/>
      </c>
      <c r="D82" s="687"/>
      <c r="E82" s="687" t="s">
        <v>1713</v>
      </c>
      <c r="F82" s="871" t="str">
        <v/>
      </c>
    </row>
    <row r="83" spans="2:6" ht="14">
      <c r="B83" s="584" t="str">
        <v/>
      </c>
      <c r="C83" s="580" t="str">
        <v/>
      </c>
      <c r="D83" s="687"/>
      <c r="E83" s="687" t="s">
        <v>1713</v>
      </c>
      <c r="F83" s="871" t="str">
        <v/>
      </c>
    </row>
    <row r="84" spans="2:6" ht="14">
      <c r="B84" s="584" t="str">
        <v/>
      </c>
      <c r="C84" s="580" t="str">
        <v/>
      </c>
      <c r="D84" s="687"/>
      <c r="E84" s="687" t="s">
        <v>1713</v>
      </c>
      <c r="F84" s="871" t="str">
        <v/>
      </c>
    </row>
    <row r="85" spans="2:6" ht="14">
      <c r="B85" s="584" t="str">
        <v/>
      </c>
      <c r="C85" s="580" t="str">
        <v/>
      </c>
      <c r="D85" s="687"/>
      <c r="E85" s="687" t="s">
        <v>1713</v>
      </c>
      <c r="F85" s="871" t="str">
        <v/>
      </c>
    </row>
    <row r="86" spans="2:6" ht="14">
      <c r="B86" s="584" t="str">
        <v/>
      </c>
      <c r="C86" s="580" t="str">
        <v/>
      </c>
      <c r="D86" s="687"/>
      <c r="E86" s="687" t="s">
        <v>1713</v>
      </c>
      <c r="F86" s="871" t="str">
        <v/>
      </c>
    </row>
    <row r="87" spans="2:6" ht="14">
      <c r="B87" s="584" t="str">
        <v/>
      </c>
      <c r="C87" s="580" t="str">
        <v/>
      </c>
      <c r="D87" s="687"/>
      <c r="E87" s="687" t="s">
        <v>1713</v>
      </c>
      <c r="F87" s="871" t="str">
        <v/>
      </c>
    </row>
    <row r="88" spans="2:6" ht="14">
      <c r="B88" s="584" t="str">
        <v/>
      </c>
      <c r="C88" s="580" t="str">
        <v/>
      </c>
      <c r="D88" s="687"/>
      <c r="E88" s="687" t="s">
        <v>1713</v>
      </c>
      <c r="F88" s="871" t="str">
        <v/>
      </c>
    </row>
    <row r="89" spans="2:6" ht="14">
      <c r="B89" s="584" t="str">
        <v/>
      </c>
      <c r="C89" s="580" t="str">
        <v/>
      </c>
      <c r="D89" s="687"/>
      <c r="E89" s="687" t="s">
        <v>1713</v>
      </c>
      <c r="F89" s="871" t="str">
        <v/>
      </c>
    </row>
    <row r="90" spans="2:6" ht="14">
      <c r="B90" s="584" t="str">
        <v/>
      </c>
      <c r="C90" s="580" t="str">
        <v/>
      </c>
      <c r="D90" s="687"/>
      <c r="E90" s="687" t="s">
        <v>1713</v>
      </c>
      <c r="F90" s="871" t="str">
        <v/>
      </c>
    </row>
    <row r="91" spans="2:6" ht="14">
      <c r="B91" s="584" t="str">
        <v/>
      </c>
      <c r="C91" s="580" t="str">
        <v/>
      </c>
      <c r="D91" s="687"/>
      <c r="E91" s="687" t="s">
        <v>1713</v>
      </c>
      <c r="F91" s="871" t="str">
        <v/>
      </c>
    </row>
    <row r="92" spans="2:6" ht="14">
      <c r="B92" s="584" t="str">
        <v/>
      </c>
      <c r="C92" s="580" t="str">
        <v/>
      </c>
      <c r="D92" s="687"/>
      <c r="E92" s="687" t="s">
        <v>1713</v>
      </c>
      <c r="F92" s="871" t="str">
        <v/>
      </c>
    </row>
    <row r="93" spans="2:6" ht="14">
      <c r="B93" s="584" t="str">
        <v/>
      </c>
      <c r="C93" s="580" t="str">
        <v/>
      </c>
      <c r="D93" s="687"/>
      <c r="E93" s="687" t="s">
        <v>1713</v>
      </c>
      <c r="F93" s="871" t="str">
        <v/>
      </c>
    </row>
    <row r="94" spans="2:6" ht="14">
      <c r="B94" s="584" t="str">
        <v/>
      </c>
      <c r="C94" s="580" t="str">
        <v/>
      </c>
      <c r="D94" s="687"/>
      <c r="E94" s="687" t="s">
        <v>1713</v>
      </c>
      <c r="F94" s="871" t="str">
        <v/>
      </c>
    </row>
    <row r="95" spans="2:6" ht="14">
      <c r="B95" s="584" t="str">
        <v/>
      </c>
      <c r="C95" s="580" t="str">
        <v/>
      </c>
      <c r="D95" s="687"/>
      <c r="E95" s="687" t="s">
        <v>1713</v>
      </c>
      <c r="F95" s="871" t="str">
        <v/>
      </c>
    </row>
    <row r="96" spans="2:6" ht="14">
      <c r="B96" s="584" t="str">
        <v/>
      </c>
      <c r="C96" s="580" t="str">
        <v/>
      </c>
      <c r="D96" s="687"/>
      <c r="E96" s="687" t="s">
        <v>1713</v>
      </c>
      <c r="F96" s="871" t="str">
        <v/>
      </c>
    </row>
    <row r="97" spans="2:6" ht="14">
      <c r="B97" s="584" t="str">
        <v/>
      </c>
      <c r="C97" s="580" t="str">
        <v/>
      </c>
      <c r="D97" s="687"/>
      <c r="E97" s="687" t="s">
        <v>1713</v>
      </c>
      <c r="F97" s="871" t="str">
        <v/>
      </c>
    </row>
    <row r="98" spans="2:6" ht="14">
      <c r="B98" s="584" t="str">
        <v/>
      </c>
      <c r="C98" s="580" t="str">
        <v/>
      </c>
      <c r="D98" s="687"/>
      <c r="E98" s="687" t="s">
        <v>1713</v>
      </c>
      <c r="F98" s="871" t="str">
        <v/>
      </c>
    </row>
    <row r="99" spans="2:6" ht="14">
      <c r="B99" s="584" t="str">
        <v/>
      </c>
      <c r="C99" s="580" t="str">
        <v/>
      </c>
      <c r="D99" s="687"/>
      <c r="E99" s="687" t="s">
        <v>1713</v>
      </c>
      <c r="F99" s="871" t="str">
        <v/>
      </c>
    </row>
    <row r="100" spans="2:6" ht="14">
      <c r="B100" s="584" t="str">
        <v/>
      </c>
      <c r="C100" s="580" t="str">
        <v/>
      </c>
      <c r="D100" s="687"/>
      <c r="E100" s="687" t="s">
        <v>1713</v>
      </c>
      <c r="F100" s="871" t="str">
        <v/>
      </c>
    </row>
    <row r="101" spans="2:6" ht="14">
      <c r="B101" s="584" t="str">
        <v/>
      </c>
      <c r="C101" s="580" t="str">
        <v/>
      </c>
      <c r="D101" s="687"/>
      <c r="E101" s="687" t="s">
        <v>1713</v>
      </c>
      <c r="F101" s="871" t="str">
        <v/>
      </c>
    </row>
    <row r="102" spans="2:6" ht="14">
      <c r="B102" s="584" t="str">
        <v/>
      </c>
      <c r="C102" s="580" t="str">
        <v/>
      </c>
      <c r="D102" s="687"/>
      <c r="E102" s="687" t="s">
        <v>1713</v>
      </c>
      <c r="F102" s="871" t="str">
        <v/>
      </c>
    </row>
    <row r="103" spans="2:6" ht="14">
      <c r="B103" s="584" t="str">
        <v/>
      </c>
      <c r="C103" s="580" t="str">
        <v/>
      </c>
      <c r="D103" s="687"/>
      <c r="E103" s="687" t="s">
        <v>1713</v>
      </c>
      <c r="F103" s="871" t="str">
        <v/>
      </c>
    </row>
    <row r="104" spans="2:6" ht="14">
      <c r="B104" s="584" t="str">
        <v/>
      </c>
      <c r="C104" s="580" t="str">
        <v/>
      </c>
      <c r="D104" s="687"/>
      <c r="E104" s="687" t="s">
        <v>1713</v>
      </c>
      <c r="F104" s="871" t="str">
        <v/>
      </c>
    </row>
    <row r="105" spans="2:6" ht="14">
      <c r="B105" s="584" t="str">
        <v/>
      </c>
      <c r="C105" s="580" t="str">
        <v/>
      </c>
      <c r="D105" s="687"/>
      <c r="E105" s="687" t="s">
        <v>1713</v>
      </c>
      <c r="F105" s="871" t="str">
        <v/>
      </c>
    </row>
    <row r="106" spans="2:6" ht="14">
      <c r="B106" s="584" t="str">
        <v/>
      </c>
      <c r="C106" s="580" t="str">
        <v/>
      </c>
      <c r="D106" s="687"/>
      <c r="E106" s="687" t="s">
        <v>1713</v>
      </c>
      <c r="F106" s="871" t="str">
        <v/>
      </c>
    </row>
    <row r="107" spans="2:6" ht="14">
      <c r="B107" s="584" t="str">
        <v/>
      </c>
      <c r="C107" s="580" t="str">
        <v/>
      </c>
      <c r="D107" s="687"/>
      <c r="E107" s="687" t="s">
        <v>1713</v>
      </c>
      <c r="F107" s="871" t="str">
        <v/>
      </c>
    </row>
    <row r="108" spans="2:6" ht="14">
      <c r="B108" s="584" t="str">
        <v/>
      </c>
      <c r="C108" s="580" t="str">
        <v/>
      </c>
      <c r="D108" s="687"/>
      <c r="E108" s="687" t="s">
        <v>1713</v>
      </c>
      <c r="F108" s="871" t="str">
        <v/>
      </c>
    </row>
    <row r="109" spans="2:6" ht="14">
      <c r="B109" s="584" t="str">
        <v/>
      </c>
      <c r="C109" s="580" t="str">
        <v/>
      </c>
      <c r="D109" s="687"/>
      <c r="E109" s="687" t="s">
        <v>1713</v>
      </c>
      <c r="F109" s="871" t="str">
        <v/>
      </c>
    </row>
    <row r="110" spans="2:6" ht="14">
      <c r="B110" s="584" t="str">
        <v/>
      </c>
      <c r="C110" s="580" t="str">
        <v/>
      </c>
      <c r="D110" s="687"/>
      <c r="E110" s="687" t="s">
        <v>1713</v>
      </c>
      <c r="F110" s="871" t="str">
        <v/>
      </c>
    </row>
    <row r="111" spans="2:6" ht="14">
      <c r="B111" s="584" t="str">
        <v/>
      </c>
      <c r="C111" s="580" t="str">
        <v/>
      </c>
      <c r="D111" s="687"/>
      <c r="E111" s="687" t="s">
        <v>1713</v>
      </c>
      <c r="F111" s="871" t="str">
        <v/>
      </c>
    </row>
    <row r="112" spans="2:6" ht="14">
      <c r="B112" s="584" t="str">
        <v/>
      </c>
      <c r="C112" s="580" t="str">
        <v/>
      </c>
      <c r="D112" s="687"/>
      <c r="E112" s="687" t="s">
        <v>1713</v>
      </c>
      <c r="F112" s="871" t="str">
        <v/>
      </c>
    </row>
    <row r="113" spans="2:6" ht="14">
      <c r="B113" s="584" t="str">
        <v/>
      </c>
      <c r="C113" s="580" t="str">
        <v/>
      </c>
      <c r="D113" s="687"/>
      <c r="E113" s="687" t="s">
        <v>1713</v>
      </c>
      <c r="F113" s="871" t="str">
        <v/>
      </c>
    </row>
    <row r="114" spans="2:6" ht="14">
      <c r="B114" s="584" t="str">
        <v/>
      </c>
      <c r="C114" s="580" t="str">
        <v/>
      </c>
      <c r="D114" s="687"/>
      <c r="E114" s="687" t="s">
        <v>1713</v>
      </c>
      <c r="F114" s="871" t="str">
        <v/>
      </c>
    </row>
    <row r="115" spans="2:6" ht="14">
      <c r="B115" s="584" t="str">
        <v/>
      </c>
      <c r="C115" s="580" t="str">
        <v/>
      </c>
      <c r="D115" s="687"/>
      <c r="E115" s="687" t="s">
        <v>1713</v>
      </c>
      <c r="F115" s="871" t="str">
        <v/>
      </c>
    </row>
    <row r="116" spans="2:6" ht="14">
      <c r="B116" s="584" t="str">
        <v/>
      </c>
      <c r="C116" s="580" t="str">
        <v/>
      </c>
      <c r="D116" s="687"/>
      <c r="E116" s="687" t="s">
        <v>1713</v>
      </c>
      <c r="F116" s="871" t="str">
        <v/>
      </c>
    </row>
    <row r="117" spans="2:6" ht="14">
      <c r="B117" s="584" t="str">
        <v/>
      </c>
      <c r="C117" s="580" t="str">
        <v/>
      </c>
      <c r="D117" s="687"/>
      <c r="E117" s="687" t="s">
        <v>1713</v>
      </c>
      <c r="F117" s="871" t="str">
        <v/>
      </c>
    </row>
    <row r="118" spans="2:6" ht="14">
      <c r="B118" s="584" t="str">
        <v/>
      </c>
      <c r="C118" s="580" t="str">
        <v/>
      </c>
      <c r="D118" s="687"/>
      <c r="E118" s="687" t="s">
        <v>1713</v>
      </c>
      <c r="F118" s="871" t="str">
        <v/>
      </c>
    </row>
    <row r="119" spans="2:6" ht="14">
      <c r="B119" s="584" t="str">
        <v/>
      </c>
      <c r="C119" s="580" t="str">
        <v/>
      </c>
      <c r="D119" s="687"/>
      <c r="E119" s="687" t="s">
        <v>1713</v>
      </c>
      <c r="F119" s="871" t="str">
        <v/>
      </c>
    </row>
    <row r="120" spans="2:6" ht="14">
      <c r="B120" s="584" t="str">
        <v/>
      </c>
      <c r="C120" s="580" t="str">
        <v/>
      </c>
      <c r="D120" s="687"/>
      <c r="E120" s="687" t="s">
        <v>1713</v>
      </c>
      <c r="F120" s="871" t="str">
        <v/>
      </c>
    </row>
    <row r="121" spans="2:6" ht="14">
      <c r="B121" s="584" t="str">
        <v/>
      </c>
      <c r="C121" s="580" t="str">
        <v/>
      </c>
      <c r="D121" s="687"/>
      <c r="E121" s="687" t="s">
        <v>1713</v>
      </c>
      <c r="F121" s="871" t="str">
        <v/>
      </c>
    </row>
    <row r="122" spans="2:6" ht="14">
      <c r="B122" s="584" t="str">
        <v/>
      </c>
      <c r="C122" s="580" t="str">
        <v/>
      </c>
      <c r="D122" s="687"/>
      <c r="E122" s="687" t="s">
        <v>1713</v>
      </c>
      <c r="F122" s="871" t="str">
        <v/>
      </c>
    </row>
    <row r="123" spans="2:6" ht="14">
      <c r="B123" s="584" t="str">
        <v/>
      </c>
      <c r="C123" s="580" t="str">
        <v/>
      </c>
      <c r="D123" s="687"/>
      <c r="E123" s="687" t="s">
        <v>1713</v>
      </c>
      <c r="F123" s="871" t="str">
        <v/>
      </c>
    </row>
    <row r="124" spans="2:6" ht="14">
      <c r="B124" s="584" t="str">
        <v/>
      </c>
      <c r="C124" s="580" t="str">
        <v/>
      </c>
      <c r="D124" s="687"/>
      <c r="E124" s="687" t="s">
        <v>1713</v>
      </c>
      <c r="F124" s="871" t="str">
        <v/>
      </c>
    </row>
    <row r="125" spans="2:6" ht="14">
      <c r="B125" s="584" t="str">
        <v/>
      </c>
      <c r="C125" s="580" t="str">
        <v/>
      </c>
      <c r="D125" s="687"/>
      <c r="E125" s="687" t="s">
        <v>1713</v>
      </c>
      <c r="F125" s="871" t="str">
        <v/>
      </c>
    </row>
    <row r="126" spans="2:6" ht="14">
      <c r="B126" s="584" t="str">
        <v/>
      </c>
      <c r="C126" s="580" t="str">
        <v/>
      </c>
      <c r="D126" s="687"/>
      <c r="E126" s="687" t="s">
        <v>1713</v>
      </c>
      <c r="F126" s="871" t="str">
        <v/>
      </c>
    </row>
    <row r="127" spans="2:6" ht="14">
      <c r="B127" s="584" t="str">
        <v/>
      </c>
      <c r="C127" s="580" t="str">
        <v/>
      </c>
      <c r="D127" s="687"/>
      <c r="E127" s="687" t="s">
        <v>1713</v>
      </c>
      <c r="F127" s="871" t="str">
        <v/>
      </c>
    </row>
    <row r="128" spans="2:6" ht="14">
      <c r="B128" s="584" t="str">
        <v/>
      </c>
      <c r="C128" s="580" t="str">
        <v/>
      </c>
      <c r="D128" s="687"/>
      <c r="E128" s="687" t="s">
        <v>1713</v>
      </c>
      <c r="F128" s="871" t="str">
        <v/>
      </c>
    </row>
    <row r="129" spans="2:6" ht="14">
      <c r="B129" s="584" t="str">
        <v/>
      </c>
      <c r="C129" s="580" t="str">
        <v/>
      </c>
      <c r="D129" s="687"/>
      <c r="E129" s="687" t="s">
        <v>1713</v>
      </c>
      <c r="F129" s="871" t="str">
        <v/>
      </c>
    </row>
    <row r="130" spans="2:6" ht="14">
      <c r="B130" s="584" t="str">
        <v/>
      </c>
      <c r="C130" s="580" t="str">
        <v/>
      </c>
      <c r="D130" s="687"/>
      <c r="E130" s="687" t="s">
        <v>1713</v>
      </c>
      <c r="F130" s="871" t="str">
        <v/>
      </c>
    </row>
    <row r="131" spans="2:6" ht="14">
      <c r="B131" s="584" t="str">
        <v/>
      </c>
      <c r="C131" s="580" t="str">
        <v/>
      </c>
      <c r="D131" s="687"/>
      <c r="E131" s="687" t="s">
        <v>1713</v>
      </c>
      <c r="F131" s="871" t="str">
        <v/>
      </c>
    </row>
    <row r="132" spans="2:6" ht="14">
      <c r="B132" s="584" t="str">
        <v/>
      </c>
      <c r="C132" s="580" t="str">
        <v/>
      </c>
      <c r="D132" s="687"/>
      <c r="E132" s="687" t="s">
        <v>1713</v>
      </c>
      <c r="F132" s="871" t="str">
        <v/>
      </c>
    </row>
    <row r="133" spans="2:6" ht="14">
      <c r="B133" s="584" t="str">
        <v/>
      </c>
      <c r="C133" s="580" t="str">
        <v/>
      </c>
      <c r="D133" s="687"/>
      <c r="E133" s="687" t="s">
        <v>1713</v>
      </c>
      <c r="F133" s="871" t="str">
        <v/>
      </c>
    </row>
    <row r="134" spans="2:6" ht="14">
      <c r="B134" s="584" t="str">
        <v/>
      </c>
      <c r="C134" s="580" t="str">
        <v/>
      </c>
      <c r="D134" s="687"/>
      <c r="E134" s="687" t="s">
        <v>1713</v>
      </c>
      <c r="F134" s="871" t="str">
        <v/>
      </c>
    </row>
    <row r="135" spans="2:6" ht="14">
      <c r="B135" s="584" t="str">
        <v/>
      </c>
      <c r="C135" s="580" t="str">
        <v/>
      </c>
      <c r="D135" s="687"/>
      <c r="E135" s="687" t="s">
        <v>1713</v>
      </c>
      <c r="F135" s="871" t="str">
        <v/>
      </c>
    </row>
    <row r="136" spans="2:6" ht="14">
      <c r="B136" s="584" t="str">
        <v/>
      </c>
      <c r="C136" s="580" t="str">
        <v/>
      </c>
      <c r="D136" s="687"/>
      <c r="E136" s="687" t="s">
        <v>1713</v>
      </c>
      <c r="F136" s="871" t="str">
        <v/>
      </c>
    </row>
    <row r="137" spans="2:6" ht="14">
      <c r="B137" s="584" t="str">
        <v/>
      </c>
      <c r="C137" s="580" t="str">
        <v/>
      </c>
      <c r="D137" s="687"/>
      <c r="E137" s="687" t="s">
        <v>1713</v>
      </c>
      <c r="F137" s="871" t="str">
        <v/>
      </c>
    </row>
    <row r="138" spans="2:6" ht="14">
      <c r="B138" s="584" t="str">
        <v/>
      </c>
      <c r="C138" s="580" t="str">
        <v/>
      </c>
      <c r="D138" s="687"/>
      <c r="E138" s="687" t="s">
        <v>1713</v>
      </c>
      <c r="F138" s="871" t="str">
        <v/>
      </c>
    </row>
    <row r="139" spans="2:6" ht="14">
      <c r="B139" s="584" t="str">
        <v/>
      </c>
      <c r="C139" s="580" t="str">
        <v/>
      </c>
      <c r="D139" s="687"/>
      <c r="E139" s="687" t="s">
        <v>1713</v>
      </c>
      <c r="F139" s="871" t="str">
        <v/>
      </c>
    </row>
    <row r="140" spans="2:6" ht="14">
      <c r="B140" s="584" t="str">
        <v/>
      </c>
      <c r="C140" s="580" t="str">
        <v/>
      </c>
      <c r="D140" s="687"/>
      <c r="E140" s="687" t="s">
        <v>1713</v>
      </c>
      <c r="F140" s="871" t="str">
        <v/>
      </c>
    </row>
    <row r="141" spans="2:6" ht="14">
      <c r="B141" s="584" t="str">
        <v/>
      </c>
      <c r="C141" s="580" t="str">
        <v/>
      </c>
      <c r="D141" s="687"/>
      <c r="E141" s="687" t="s">
        <v>1713</v>
      </c>
      <c r="F141" s="871" t="str">
        <v/>
      </c>
    </row>
    <row r="142" spans="2:6" ht="14">
      <c r="B142" s="584" t="str">
        <v/>
      </c>
      <c r="C142" s="580" t="str">
        <v/>
      </c>
      <c r="D142" s="687"/>
      <c r="E142" s="687" t="s">
        <v>1713</v>
      </c>
      <c r="F142" s="871" t="str">
        <v/>
      </c>
    </row>
    <row r="143" spans="2:6" ht="14">
      <c r="B143" s="584" t="str">
        <v/>
      </c>
      <c r="C143" s="580" t="str">
        <v/>
      </c>
      <c r="D143" s="687"/>
      <c r="E143" s="687" t="s">
        <v>1713</v>
      </c>
      <c r="F143" s="871" t="str">
        <v/>
      </c>
    </row>
    <row r="144" spans="2:6" ht="14">
      <c r="B144" s="584" t="str">
        <v/>
      </c>
      <c r="C144" s="580" t="str">
        <v/>
      </c>
      <c r="D144" s="687"/>
      <c r="E144" s="687" t="s">
        <v>1713</v>
      </c>
      <c r="F144" s="871" t="str">
        <v/>
      </c>
    </row>
    <row r="145" spans="2:6" ht="14">
      <c r="B145" s="584" t="str">
        <v/>
      </c>
      <c r="C145" s="580" t="str">
        <v/>
      </c>
      <c r="D145" s="687"/>
      <c r="E145" s="687" t="s">
        <v>1713</v>
      </c>
      <c r="F145" s="871" t="str">
        <v/>
      </c>
    </row>
    <row r="146" spans="2:6" ht="14">
      <c r="B146" s="584" t="str">
        <v/>
      </c>
      <c r="C146" s="580" t="str">
        <v/>
      </c>
      <c r="D146" s="687"/>
      <c r="E146" s="687" t="s">
        <v>1713</v>
      </c>
      <c r="F146" s="871" t="str">
        <v/>
      </c>
    </row>
    <row r="147" spans="2:6" ht="14">
      <c r="B147" s="584" t="str">
        <v/>
      </c>
      <c r="C147" s="580" t="str">
        <v/>
      </c>
      <c r="D147" s="687"/>
      <c r="E147" s="687" t="s">
        <v>1713</v>
      </c>
      <c r="F147" s="871" t="str">
        <v/>
      </c>
    </row>
    <row r="148" spans="2:6" ht="14">
      <c r="B148" s="584" t="str">
        <v/>
      </c>
      <c r="C148" s="580" t="str">
        <v/>
      </c>
      <c r="D148" s="687"/>
      <c r="E148" s="687" t="s">
        <v>1713</v>
      </c>
      <c r="F148" s="871" t="str">
        <v/>
      </c>
    </row>
    <row r="149" spans="2:6" ht="14">
      <c r="B149" s="584" t="str">
        <v/>
      </c>
      <c r="C149" s="580" t="str">
        <v/>
      </c>
      <c r="D149" s="687"/>
      <c r="E149" s="687" t="s">
        <v>1713</v>
      </c>
      <c r="F149" s="871" t="str">
        <v/>
      </c>
    </row>
    <row r="150" spans="2:6" ht="14">
      <c r="B150" s="584" t="str">
        <v/>
      </c>
      <c r="C150" s="580" t="str">
        <v/>
      </c>
      <c r="D150" s="687"/>
      <c r="E150" s="687" t="s">
        <v>1713</v>
      </c>
      <c r="F150" s="871" t="str">
        <v/>
      </c>
    </row>
    <row r="151" spans="2:6" ht="14">
      <c r="B151" s="584" t="str">
        <v/>
      </c>
      <c r="C151" s="580" t="str">
        <v/>
      </c>
      <c r="D151" s="687"/>
      <c r="E151" s="687" t="s">
        <v>1713</v>
      </c>
      <c r="F151" s="871" t="str">
        <v/>
      </c>
    </row>
    <row r="152" spans="2:6" ht="14">
      <c r="B152" s="584" t="str">
        <v/>
      </c>
      <c r="C152" s="580" t="str">
        <v/>
      </c>
      <c r="D152" s="687"/>
      <c r="E152" s="687" t="s">
        <v>1713</v>
      </c>
      <c r="F152" s="871" t="str">
        <v/>
      </c>
    </row>
    <row r="153" spans="2:6" ht="14">
      <c r="B153" s="584" t="str">
        <v/>
      </c>
      <c r="C153" s="580" t="str">
        <v/>
      </c>
      <c r="D153" s="687"/>
      <c r="E153" s="687" t="s">
        <v>1713</v>
      </c>
      <c r="F153" s="871" t="str">
        <v/>
      </c>
    </row>
    <row r="154" spans="2:6" ht="14">
      <c r="B154" s="584" t="str">
        <v/>
      </c>
      <c r="C154" s="580" t="str">
        <v/>
      </c>
      <c r="D154" s="687"/>
      <c r="E154" s="687" t="s">
        <v>1713</v>
      </c>
      <c r="F154" s="871" t="str">
        <v/>
      </c>
    </row>
    <row r="155" spans="2:6" ht="14">
      <c r="B155" s="584" t="str">
        <v/>
      </c>
      <c r="C155" s="580" t="str">
        <v/>
      </c>
      <c r="D155" s="687"/>
      <c r="E155" s="687" t="s">
        <v>1713</v>
      </c>
      <c r="F155" s="871" t="str">
        <v/>
      </c>
    </row>
    <row r="156" spans="2:6" ht="14">
      <c r="B156" s="584" t="str">
        <v/>
      </c>
      <c r="C156" s="580" t="str">
        <v/>
      </c>
      <c r="D156" s="687"/>
      <c r="E156" s="687" t="s">
        <v>1713</v>
      </c>
      <c r="F156" s="871" t="str">
        <v/>
      </c>
    </row>
    <row r="157" spans="2:6" ht="14">
      <c r="B157" s="584" t="str">
        <v/>
      </c>
      <c r="C157" s="580" t="str">
        <v/>
      </c>
      <c r="D157" s="687"/>
      <c r="E157" s="687" t="s">
        <v>1713</v>
      </c>
      <c r="F157" s="871" t="str">
        <v/>
      </c>
    </row>
    <row r="158" spans="2:6" ht="14">
      <c r="B158" s="584" t="str">
        <v/>
      </c>
      <c r="C158" s="580" t="str">
        <v/>
      </c>
      <c r="D158" s="687"/>
      <c r="E158" s="687" t="s">
        <v>1713</v>
      </c>
      <c r="F158" s="871" t="str">
        <v/>
      </c>
    </row>
    <row r="159" spans="2:6" ht="14">
      <c r="B159" s="584" t="str">
        <v/>
      </c>
      <c r="C159" s="580" t="str">
        <v/>
      </c>
      <c r="D159" s="687"/>
      <c r="E159" s="687" t="s">
        <v>1713</v>
      </c>
      <c r="F159" s="871" t="str">
        <v/>
      </c>
    </row>
    <row r="160" spans="2:6" ht="14">
      <c r="B160" s="584" t="str">
        <v/>
      </c>
      <c r="C160" s="580" t="str">
        <v/>
      </c>
      <c r="D160" s="687"/>
      <c r="E160" s="687" t="s">
        <v>1713</v>
      </c>
      <c r="F160" s="871" t="str">
        <v/>
      </c>
    </row>
    <row r="161" spans="2:6" ht="14">
      <c r="B161" s="584" t="str">
        <v/>
      </c>
      <c r="C161" s="580" t="str">
        <v/>
      </c>
      <c r="D161" s="687"/>
      <c r="E161" s="687" t="s">
        <v>1713</v>
      </c>
      <c r="F161" s="871" t="str">
        <v/>
      </c>
    </row>
    <row r="162" spans="2:6" ht="14">
      <c r="B162" s="584" t="str">
        <v/>
      </c>
      <c r="C162" s="580" t="str">
        <v/>
      </c>
      <c r="D162" s="687"/>
      <c r="E162" s="687" t="s">
        <v>1713</v>
      </c>
      <c r="F162" s="871" t="str">
        <v/>
      </c>
    </row>
    <row r="163" spans="2:6" ht="14">
      <c r="B163" s="584" t="str">
        <v/>
      </c>
      <c r="C163" s="580" t="str">
        <v/>
      </c>
      <c r="D163" s="687"/>
      <c r="E163" s="687" t="s">
        <v>1713</v>
      </c>
      <c r="F163" s="871" t="str">
        <v/>
      </c>
    </row>
    <row r="164" spans="2:6" ht="14">
      <c r="B164" s="584" t="str">
        <v/>
      </c>
      <c r="C164" s="580" t="str">
        <v/>
      </c>
      <c r="D164" s="687"/>
      <c r="E164" s="687" t="s">
        <v>1713</v>
      </c>
      <c r="F164" s="871" t="str">
        <v/>
      </c>
    </row>
    <row r="165" spans="2:6" ht="14">
      <c r="B165" s="584" t="str">
        <v/>
      </c>
      <c r="C165" s="580" t="str">
        <v/>
      </c>
      <c r="D165" s="687"/>
      <c r="E165" s="687" t="s">
        <v>1713</v>
      </c>
      <c r="F165" s="871" t="str">
        <v/>
      </c>
    </row>
    <row r="166" spans="2:6" ht="14">
      <c r="B166" s="584" t="str">
        <v/>
      </c>
      <c r="C166" s="580" t="str">
        <v/>
      </c>
      <c r="D166" s="687"/>
      <c r="E166" s="687" t="s">
        <v>1713</v>
      </c>
      <c r="F166" s="871" t="str">
        <v/>
      </c>
    </row>
    <row r="167" spans="2:6" ht="14">
      <c r="B167" s="584" t="str">
        <v/>
      </c>
      <c r="C167" s="580" t="str">
        <v/>
      </c>
      <c r="D167" s="687"/>
      <c r="E167" s="687" t="s">
        <v>1713</v>
      </c>
      <c r="F167" s="871" t="str">
        <v/>
      </c>
    </row>
    <row r="168" spans="2:6" ht="14">
      <c r="B168" s="584" t="str">
        <v/>
      </c>
      <c r="C168" s="580" t="str">
        <v/>
      </c>
      <c r="D168" s="687"/>
      <c r="E168" s="687" t="s">
        <v>1713</v>
      </c>
      <c r="F168" s="871" t="str">
        <v/>
      </c>
    </row>
    <row r="169" spans="2:6" ht="14">
      <c r="B169" s="584" t="str">
        <v/>
      </c>
      <c r="C169" s="580" t="str">
        <v/>
      </c>
      <c r="D169" s="687"/>
      <c r="E169" s="687" t="s">
        <v>1713</v>
      </c>
      <c r="F169" s="871" t="str">
        <v/>
      </c>
    </row>
    <row r="170" spans="2:6" ht="14">
      <c r="B170" s="584" t="str">
        <v/>
      </c>
      <c r="C170" s="580" t="str">
        <v/>
      </c>
      <c r="D170" s="687"/>
      <c r="E170" s="687" t="s">
        <v>1713</v>
      </c>
      <c r="F170" s="871" t="str">
        <v/>
      </c>
    </row>
    <row r="171" spans="2:6" ht="14">
      <c r="B171" s="584" t="str">
        <v/>
      </c>
      <c r="C171" s="580" t="str">
        <v/>
      </c>
      <c r="D171" s="687"/>
      <c r="E171" s="687" t="s">
        <v>1713</v>
      </c>
      <c r="F171" s="871" t="str">
        <v/>
      </c>
    </row>
    <row r="172" spans="2:6" ht="14">
      <c r="B172" s="584" t="str">
        <v/>
      </c>
      <c r="C172" s="580" t="str">
        <v/>
      </c>
      <c r="D172" s="687"/>
      <c r="E172" s="687" t="s">
        <v>1713</v>
      </c>
      <c r="F172" s="871" t="str">
        <v/>
      </c>
    </row>
    <row r="173" spans="2:6" ht="14">
      <c r="B173" s="584" t="str">
        <v/>
      </c>
      <c r="C173" s="580" t="str">
        <v/>
      </c>
      <c r="D173" s="687"/>
      <c r="E173" s="687" t="s">
        <v>1713</v>
      </c>
      <c r="F173" s="871" t="str">
        <v/>
      </c>
    </row>
    <row r="174" spans="2:6" ht="14">
      <c r="B174" s="584" t="str">
        <v/>
      </c>
      <c r="C174" s="580" t="str">
        <v/>
      </c>
      <c r="D174" s="687"/>
      <c r="E174" s="687" t="s">
        <v>1713</v>
      </c>
      <c r="F174" s="871" t="str">
        <v/>
      </c>
    </row>
    <row r="175" spans="2:6" ht="14">
      <c r="B175" s="584" t="str">
        <v/>
      </c>
      <c r="C175" s="580" t="str">
        <v/>
      </c>
      <c r="D175" s="687"/>
      <c r="E175" s="687" t="s">
        <v>1713</v>
      </c>
      <c r="F175" s="871" t="str">
        <v/>
      </c>
    </row>
    <row r="176" spans="2:6" ht="14">
      <c r="B176" s="584" t="str">
        <v/>
      </c>
      <c r="C176" s="580" t="str">
        <v/>
      </c>
      <c r="D176" s="687"/>
      <c r="E176" s="687" t="s">
        <v>1713</v>
      </c>
      <c r="F176" s="871" t="str">
        <v/>
      </c>
    </row>
    <row r="177" spans="2:6" ht="14">
      <c r="B177" s="584" t="str">
        <v/>
      </c>
      <c r="C177" s="580" t="str">
        <v/>
      </c>
      <c r="D177" s="687"/>
      <c r="E177" s="687" t="s">
        <v>1713</v>
      </c>
      <c r="F177" s="871" t="str">
        <v/>
      </c>
    </row>
    <row r="178" spans="2:6" ht="14">
      <c r="B178" s="584" t="str">
        <v/>
      </c>
      <c r="C178" s="580" t="str">
        <v/>
      </c>
      <c r="D178" s="687"/>
      <c r="E178" s="687" t="s">
        <v>1713</v>
      </c>
      <c r="F178" s="871" t="str">
        <v/>
      </c>
    </row>
    <row r="179" spans="2:6" ht="14">
      <c r="B179" s="584" t="str">
        <v/>
      </c>
      <c r="C179" s="580" t="str">
        <v/>
      </c>
      <c r="D179" s="687"/>
      <c r="E179" s="687" t="s">
        <v>1713</v>
      </c>
      <c r="F179" s="871" t="str">
        <v/>
      </c>
    </row>
    <row r="180" spans="2:6" ht="14">
      <c r="B180" s="584" t="str">
        <v/>
      </c>
      <c r="C180" s="580" t="str">
        <v/>
      </c>
      <c r="D180" s="687"/>
      <c r="E180" s="687" t="s">
        <v>1713</v>
      </c>
      <c r="F180" s="871" t="str">
        <v/>
      </c>
    </row>
    <row r="181" spans="2:6" ht="14">
      <c r="B181" s="584" t="str">
        <v/>
      </c>
      <c r="C181" s="580" t="str">
        <v/>
      </c>
      <c r="D181" s="687"/>
      <c r="E181" s="687" t="s">
        <v>1713</v>
      </c>
      <c r="F181" s="871" t="str">
        <v/>
      </c>
    </row>
    <row r="182" spans="2:6" ht="14">
      <c r="B182" s="584" t="str">
        <v/>
      </c>
      <c r="C182" s="580" t="str">
        <v/>
      </c>
      <c r="D182" s="687"/>
      <c r="E182" s="687" t="s">
        <v>1713</v>
      </c>
      <c r="F182" s="871" t="str">
        <v/>
      </c>
    </row>
    <row r="183" spans="2:6" ht="14">
      <c r="B183" s="584" t="str">
        <v/>
      </c>
      <c r="C183" s="580" t="str">
        <v/>
      </c>
      <c r="D183" s="687"/>
      <c r="E183" s="687" t="s">
        <v>1713</v>
      </c>
      <c r="F183" s="871" t="str">
        <v/>
      </c>
    </row>
    <row r="184" spans="2:6" ht="14">
      <c r="B184" s="584" t="str">
        <v/>
      </c>
      <c r="C184" s="580" t="str">
        <v/>
      </c>
      <c r="D184" s="687"/>
      <c r="E184" s="687" t="s">
        <v>1713</v>
      </c>
      <c r="F184" s="871" t="str">
        <v/>
      </c>
    </row>
    <row r="185" spans="2:6" ht="14">
      <c r="B185" s="584" t="str">
        <v/>
      </c>
      <c r="C185" s="580" t="str">
        <v/>
      </c>
      <c r="D185" s="687"/>
      <c r="E185" s="687" t="s">
        <v>1713</v>
      </c>
      <c r="F185" s="871" t="str">
        <v/>
      </c>
    </row>
    <row r="186" spans="2:6" ht="14">
      <c r="B186" s="584" t="str">
        <v/>
      </c>
      <c r="C186" s="580" t="str">
        <v/>
      </c>
      <c r="D186" s="687"/>
      <c r="E186" s="687" t="s">
        <v>1713</v>
      </c>
      <c r="F186" s="871" t="str">
        <v/>
      </c>
    </row>
    <row r="187" spans="2:6" ht="14">
      <c r="B187" s="584" t="str">
        <v/>
      </c>
      <c r="C187" s="580" t="str">
        <v/>
      </c>
      <c r="D187" s="687"/>
      <c r="E187" s="687" t="s">
        <v>1713</v>
      </c>
      <c r="F187" s="871" t="str">
        <v/>
      </c>
    </row>
    <row r="188" spans="2:6" ht="14">
      <c r="B188" s="584" t="str">
        <v/>
      </c>
      <c r="C188" s="580" t="str">
        <v/>
      </c>
      <c r="D188" s="687"/>
      <c r="E188" s="687" t="s">
        <v>1713</v>
      </c>
      <c r="F188" s="871" t="str">
        <v/>
      </c>
    </row>
    <row r="189" spans="2:6" ht="14">
      <c r="B189" s="584" t="str">
        <v/>
      </c>
      <c r="C189" s="580" t="str">
        <v/>
      </c>
      <c r="D189" s="687"/>
      <c r="E189" s="687" t="s">
        <v>1713</v>
      </c>
      <c r="F189" s="871" t="str">
        <v/>
      </c>
    </row>
    <row r="190" spans="2:6" ht="14">
      <c r="B190" s="584" t="str">
        <v/>
      </c>
      <c r="C190" s="580" t="str">
        <v/>
      </c>
      <c r="D190" s="687"/>
      <c r="E190" s="687" t="s">
        <v>1713</v>
      </c>
      <c r="F190" s="871" t="str">
        <v/>
      </c>
    </row>
    <row r="191" spans="2:6" ht="14">
      <c r="B191" s="584" t="str">
        <v/>
      </c>
      <c r="C191" s="580" t="str">
        <v/>
      </c>
      <c r="D191" s="687"/>
      <c r="E191" s="687" t="s">
        <v>1713</v>
      </c>
      <c r="F191" s="871" t="str">
        <v/>
      </c>
    </row>
    <row r="192" spans="2:6" ht="14">
      <c r="B192" s="584" t="str">
        <v/>
      </c>
      <c r="C192" s="580" t="str">
        <v/>
      </c>
      <c r="D192" s="687"/>
      <c r="E192" s="687" t="s">
        <v>1713</v>
      </c>
      <c r="F192" s="871" t="str">
        <v/>
      </c>
    </row>
    <row r="193" spans="2:6" ht="14">
      <c r="B193" s="584" t="str">
        <v/>
      </c>
      <c r="C193" s="580" t="str">
        <v/>
      </c>
      <c r="D193" s="687"/>
      <c r="E193" s="687" t="s">
        <v>1713</v>
      </c>
      <c r="F193" s="871" t="str">
        <v/>
      </c>
    </row>
    <row r="194" spans="2:6" ht="14">
      <c r="B194" s="584" t="str">
        <v/>
      </c>
      <c r="C194" s="580" t="str">
        <v/>
      </c>
      <c r="D194" s="687"/>
      <c r="E194" s="687" t="s">
        <v>1713</v>
      </c>
      <c r="F194" s="871" t="str">
        <v/>
      </c>
    </row>
    <row r="195" spans="2:6" ht="14">
      <c r="B195" s="584" t="str">
        <v/>
      </c>
      <c r="C195" s="580" t="str">
        <v/>
      </c>
      <c r="D195" s="687"/>
      <c r="E195" s="687" t="s">
        <v>1713</v>
      </c>
      <c r="F195" s="871" t="str">
        <v/>
      </c>
    </row>
    <row r="196" spans="2:6" ht="14">
      <c r="B196" s="584" t="str">
        <v/>
      </c>
      <c r="C196" s="580" t="str">
        <v/>
      </c>
      <c r="D196" s="687"/>
      <c r="E196" s="687" t="s">
        <v>1713</v>
      </c>
      <c r="F196" s="871" t="str">
        <v/>
      </c>
    </row>
    <row r="197" spans="2:6" ht="14">
      <c r="B197" s="584" t="str">
        <v/>
      </c>
      <c r="C197" s="580" t="str">
        <v/>
      </c>
      <c r="D197" s="687"/>
      <c r="E197" s="687" t="s">
        <v>1713</v>
      </c>
      <c r="F197" s="871" t="str">
        <v/>
      </c>
    </row>
    <row r="198" spans="2:6" ht="14">
      <c r="B198" s="584" t="str">
        <v/>
      </c>
      <c r="C198" s="580" t="str">
        <v/>
      </c>
      <c r="D198" s="687"/>
      <c r="E198" s="687" t="s">
        <v>1713</v>
      </c>
      <c r="F198" s="871" t="str">
        <v/>
      </c>
    </row>
    <row r="199" spans="2:6" ht="14">
      <c r="B199" s="584" t="str">
        <v/>
      </c>
      <c r="C199" s="580" t="str">
        <v/>
      </c>
      <c r="D199" s="687"/>
      <c r="E199" s="687" t="s">
        <v>1713</v>
      </c>
      <c r="F199" s="871" t="str">
        <v/>
      </c>
    </row>
    <row r="200" spans="2:6" ht="14">
      <c r="B200" s="584" t="str">
        <v/>
      </c>
      <c r="C200" s="580" t="str">
        <v/>
      </c>
      <c r="D200" s="687"/>
      <c r="E200" s="687" t="s">
        <v>1713</v>
      </c>
      <c r="F200" s="871" t="str">
        <v/>
      </c>
    </row>
    <row r="201" spans="2:6" ht="14">
      <c r="B201" s="584" t="str">
        <v/>
      </c>
      <c r="C201" s="580" t="str">
        <v/>
      </c>
      <c r="D201" s="687"/>
      <c r="E201" s="687" t="s">
        <v>1713</v>
      </c>
      <c r="F201" s="871" t="str">
        <v/>
      </c>
    </row>
    <row r="202" spans="2:6" ht="14">
      <c r="B202" s="584" t="str">
        <v/>
      </c>
      <c r="C202" s="580" t="str">
        <v/>
      </c>
      <c r="D202" s="687"/>
      <c r="E202" s="687" t="s">
        <v>1713</v>
      </c>
      <c r="F202" s="871" t="str">
        <v/>
      </c>
    </row>
    <row r="203" spans="2:6" ht="14">
      <c r="B203" s="584" t="str">
        <v/>
      </c>
      <c r="C203" s="580" t="str">
        <v/>
      </c>
      <c r="D203" s="687"/>
      <c r="E203" s="687" t="s">
        <v>1713</v>
      </c>
      <c r="F203" s="871" t="str">
        <v/>
      </c>
    </row>
    <row r="204" spans="2:6" ht="14">
      <c r="B204" s="584" t="str">
        <v/>
      </c>
      <c r="C204" s="580" t="str">
        <v/>
      </c>
      <c r="D204" s="687"/>
      <c r="E204" s="687" t="s">
        <v>1713</v>
      </c>
      <c r="F204" s="871" t="str">
        <v/>
      </c>
    </row>
    <row r="205" spans="2:6" ht="14">
      <c r="B205" s="584" t="str">
        <v/>
      </c>
      <c r="C205" s="580" t="str">
        <v/>
      </c>
      <c r="D205" s="687"/>
      <c r="E205" s="687" t="s">
        <v>1713</v>
      </c>
      <c r="F205" s="871" t="str">
        <v/>
      </c>
    </row>
    <row r="206" spans="2:6" ht="14">
      <c r="B206" s="584" t="str">
        <v/>
      </c>
      <c r="C206" s="580" t="str">
        <v/>
      </c>
      <c r="D206" s="687"/>
      <c r="E206" s="687" t="s">
        <v>1713</v>
      </c>
      <c r="F206" s="871" t="str">
        <v/>
      </c>
    </row>
    <row r="207" spans="2:6" ht="14">
      <c r="B207" s="584" t="str">
        <v/>
      </c>
      <c r="C207" s="580" t="str">
        <v/>
      </c>
      <c r="D207" s="687"/>
      <c r="E207" s="687" t="s">
        <v>1713</v>
      </c>
      <c r="F207" s="871" t="str">
        <v/>
      </c>
    </row>
    <row r="208" spans="2:6" ht="14">
      <c r="B208" s="584" t="str">
        <v/>
      </c>
      <c r="C208" s="580" t="str">
        <v/>
      </c>
      <c r="D208" s="687"/>
      <c r="E208" s="687" t="s">
        <v>1713</v>
      </c>
      <c r="F208" s="871" t="str">
        <v/>
      </c>
    </row>
    <row r="209" spans="2:6" ht="14">
      <c r="B209" s="584" t="str">
        <v/>
      </c>
      <c r="C209" s="580" t="str">
        <v/>
      </c>
      <c r="D209" s="687"/>
      <c r="E209" s="687" t="s">
        <v>1713</v>
      </c>
      <c r="F209" s="871" t="str">
        <v/>
      </c>
    </row>
    <row r="210" spans="2:6" ht="14">
      <c r="B210" s="584" t="str">
        <v/>
      </c>
      <c r="C210" s="580" t="str">
        <v/>
      </c>
      <c r="D210" s="687"/>
      <c r="E210" s="687" t="s">
        <v>1713</v>
      </c>
      <c r="F210" s="871" t="str">
        <v/>
      </c>
    </row>
    <row r="211" spans="2:6" ht="14">
      <c r="B211" s="584" t="str">
        <v/>
      </c>
      <c r="C211" s="580" t="str">
        <v/>
      </c>
      <c r="D211" s="687"/>
      <c r="E211" s="687" t="s">
        <v>1713</v>
      </c>
      <c r="F211" s="871" t="str">
        <v/>
      </c>
    </row>
    <row r="212" spans="2:6" ht="14">
      <c r="B212" s="584" t="str">
        <v/>
      </c>
      <c r="C212" s="580" t="str">
        <v/>
      </c>
      <c r="D212" s="687"/>
      <c r="E212" s="687" t="s">
        <v>1713</v>
      </c>
      <c r="F212" s="871" t="str">
        <v/>
      </c>
    </row>
    <row r="213" spans="2:6" ht="14">
      <c r="B213" s="584" t="str">
        <v/>
      </c>
      <c r="C213" s="580" t="str">
        <v/>
      </c>
      <c r="D213" s="687"/>
      <c r="E213" s="687" t="s">
        <v>1713</v>
      </c>
      <c r="F213" s="871" t="str">
        <v/>
      </c>
    </row>
    <row r="214" spans="2:6" ht="14">
      <c r="B214" s="584" t="str">
        <v/>
      </c>
      <c r="C214" s="580" t="str">
        <v/>
      </c>
      <c r="D214" s="687"/>
      <c r="E214" s="687" t="s">
        <v>1713</v>
      </c>
      <c r="F214" s="871" t="str">
        <v/>
      </c>
    </row>
    <row r="215" spans="2:6" ht="14">
      <c r="B215" s="584" t="str">
        <v/>
      </c>
      <c r="C215" s="580" t="str">
        <v/>
      </c>
      <c r="D215" s="687"/>
      <c r="E215" s="687" t="s">
        <v>1713</v>
      </c>
      <c r="F215" s="871" t="str">
        <v/>
      </c>
    </row>
    <row r="216" spans="2:6" ht="14">
      <c r="B216" s="584" t="str">
        <v/>
      </c>
      <c r="C216" s="580" t="str">
        <v/>
      </c>
      <c r="D216" s="687"/>
      <c r="E216" s="687" t="s">
        <v>1713</v>
      </c>
      <c r="F216" s="871" t="str">
        <v/>
      </c>
    </row>
    <row r="217" spans="2:6" ht="14">
      <c r="B217" s="584" t="str">
        <v/>
      </c>
      <c r="C217" s="580" t="str">
        <v/>
      </c>
      <c r="D217" s="687"/>
      <c r="E217" s="687" t="s">
        <v>1713</v>
      </c>
      <c r="F217" s="871" t="str">
        <v/>
      </c>
    </row>
    <row r="218" spans="2:6" ht="14">
      <c r="B218" s="584" t="str">
        <v/>
      </c>
      <c r="C218" s="580" t="str">
        <v/>
      </c>
      <c r="D218" s="687"/>
      <c r="E218" s="687" t="s">
        <v>1713</v>
      </c>
      <c r="F218" s="871" t="str">
        <v/>
      </c>
    </row>
    <row r="219" spans="2:6" ht="14">
      <c r="B219" s="584" t="str">
        <v/>
      </c>
      <c r="C219" s="580" t="str">
        <v/>
      </c>
      <c r="D219" s="687"/>
      <c r="E219" s="687" t="s">
        <v>1713</v>
      </c>
      <c r="F219" s="871" t="str">
        <v/>
      </c>
    </row>
    <row r="220" spans="2:6" ht="14">
      <c r="B220" s="584" t="str">
        <v/>
      </c>
      <c r="C220" s="580" t="str">
        <v/>
      </c>
      <c r="D220" s="687"/>
      <c r="E220" s="687" t="s">
        <v>1713</v>
      </c>
      <c r="F220" s="871" t="str">
        <v/>
      </c>
    </row>
    <row r="221" spans="2:6" ht="14">
      <c r="B221" s="584" t="str">
        <v/>
      </c>
      <c r="C221" s="580" t="str">
        <v/>
      </c>
      <c r="D221" s="687"/>
      <c r="E221" s="687" t="s">
        <v>1713</v>
      </c>
      <c r="F221" s="871" t="str">
        <v/>
      </c>
    </row>
    <row r="222" spans="2:6" ht="14">
      <c r="B222" s="584" t="str">
        <v/>
      </c>
      <c r="C222" s="580" t="str">
        <v/>
      </c>
      <c r="D222" s="687"/>
      <c r="E222" s="687" t="s">
        <v>1713</v>
      </c>
      <c r="F222" s="871" t="str">
        <v/>
      </c>
    </row>
    <row r="223" spans="2:6" ht="14">
      <c r="B223" s="584" t="str">
        <v/>
      </c>
      <c r="C223" s="580" t="str">
        <v/>
      </c>
      <c r="D223" s="687"/>
      <c r="E223" s="687" t="s">
        <v>1713</v>
      </c>
      <c r="F223" s="871" t="str">
        <v/>
      </c>
    </row>
    <row r="224" spans="2:6" ht="14">
      <c r="B224" s="584" t="str">
        <v/>
      </c>
      <c r="C224" s="580" t="str">
        <v/>
      </c>
      <c r="D224" s="687"/>
      <c r="E224" s="687" t="s">
        <v>1713</v>
      </c>
      <c r="F224" s="871" t="str">
        <v/>
      </c>
    </row>
    <row r="225" spans="2:6" ht="14">
      <c r="B225" s="584" t="str">
        <v/>
      </c>
      <c r="C225" s="580" t="str">
        <v/>
      </c>
      <c r="D225" s="687"/>
      <c r="E225" s="687" t="s">
        <v>1713</v>
      </c>
      <c r="F225" s="871" t="str">
        <v/>
      </c>
    </row>
    <row r="226" spans="2:6" ht="14">
      <c r="B226" s="584" t="str">
        <v/>
      </c>
      <c r="C226" s="580" t="str">
        <v/>
      </c>
      <c r="D226" s="687"/>
      <c r="E226" s="687" t="s">
        <v>1713</v>
      </c>
      <c r="F226" s="871" t="str">
        <v/>
      </c>
    </row>
    <row r="227" spans="2:6" ht="14">
      <c r="B227" s="584" t="str">
        <v/>
      </c>
      <c r="C227" s="580" t="str">
        <v/>
      </c>
      <c r="D227" s="687"/>
      <c r="E227" s="687" t="s">
        <v>1713</v>
      </c>
      <c r="F227" s="871" t="str">
        <v/>
      </c>
    </row>
    <row r="228" spans="2:6" ht="14">
      <c r="B228" s="584" t="str">
        <v/>
      </c>
      <c r="C228" s="580" t="str">
        <v/>
      </c>
      <c r="D228" s="687"/>
      <c r="E228" s="687" t="s">
        <v>1713</v>
      </c>
      <c r="F228" s="871" t="str">
        <v/>
      </c>
    </row>
    <row r="229" spans="2:6" ht="14">
      <c r="B229" s="584" t="str">
        <v/>
      </c>
      <c r="C229" s="580" t="str">
        <v/>
      </c>
      <c r="D229" s="687"/>
      <c r="E229" s="687" t="s">
        <v>1713</v>
      </c>
      <c r="F229" s="871" t="str">
        <v/>
      </c>
    </row>
    <row r="230" spans="2:6" ht="14">
      <c r="B230" s="584" t="str">
        <v/>
      </c>
      <c r="C230" s="580" t="str">
        <v/>
      </c>
      <c r="D230" s="687"/>
      <c r="E230" s="687" t="s">
        <v>1713</v>
      </c>
      <c r="F230" s="871" t="str">
        <v/>
      </c>
    </row>
    <row r="231" spans="2:6" ht="14">
      <c r="B231" s="584" t="str">
        <v/>
      </c>
      <c r="C231" s="580" t="str">
        <v/>
      </c>
      <c r="D231" s="687"/>
      <c r="E231" s="687" t="s">
        <v>1713</v>
      </c>
      <c r="F231" s="871" t="str">
        <v/>
      </c>
    </row>
    <row r="232" spans="2:6" ht="14">
      <c r="B232" s="584" t="str">
        <v/>
      </c>
      <c r="C232" s="580" t="str">
        <v/>
      </c>
      <c r="D232" s="687"/>
      <c r="E232" s="687" t="s">
        <v>1713</v>
      </c>
      <c r="F232" s="871" t="str">
        <v/>
      </c>
    </row>
    <row r="233" spans="2:6" ht="14">
      <c r="B233" s="584" t="str">
        <v/>
      </c>
      <c r="C233" s="580" t="str">
        <v/>
      </c>
      <c r="D233" s="687"/>
      <c r="E233" s="687" t="s">
        <v>1713</v>
      </c>
      <c r="F233" s="871" t="str">
        <v/>
      </c>
    </row>
    <row r="234" spans="2:6" ht="14">
      <c r="B234" s="584" t="str">
        <v/>
      </c>
      <c r="C234" s="580" t="str">
        <v/>
      </c>
      <c r="D234" s="687"/>
      <c r="E234" s="687" t="s">
        <v>1713</v>
      </c>
      <c r="F234" s="871" t="str">
        <v/>
      </c>
    </row>
    <row r="235" spans="2:6" ht="14">
      <c r="B235" s="584" t="str">
        <v/>
      </c>
      <c r="C235" s="580" t="str">
        <v/>
      </c>
      <c r="D235" s="687"/>
      <c r="E235" s="687" t="s">
        <v>1713</v>
      </c>
      <c r="F235" s="871" t="str">
        <v/>
      </c>
    </row>
    <row r="236" spans="2:6" ht="14">
      <c r="B236" s="584" t="str">
        <v/>
      </c>
      <c r="C236" s="580" t="str">
        <v/>
      </c>
      <c r="D236" s="687"/>
      <c r="E236" s="687" t="s">
        <v>1713</v>
      </c>
      <c r="F236" s="871" t="str">
        <v/>
      </c>
    </row>
    <row r="237" spans="2:6" ht="14">
      <c r="B237" s="584" t="str">
        <v/>
      </c>
      <c r="C237" s="580" t="str">
        <v/>
      </c>
      <c r="D237" s="687"/>
      <c r="E237" s="687" t="s">
        <v>1713</v>
      </c>
      <c r="F237" s="871" t="str">
        <v/>
      </c>
    </row>
    <row r="238" spans="2:6" ht="14">
      <c r="B238" s="584" t="str">
        <v/>
      </c>
      <c r="C238" s="580" t="str">
        <v/>
      </c>
      <c r="D238" s="687"/>
      <c r="E238" s="687" t="s">
        <v>1713</v>
      </c>
      <c r="F238" s="871" t="str">
        <v/>
      </c>
    </row>
    <row r="239" spans="2:6" ht="14">
      <c r="B239" s="584" t="str">
        <v/>
      </c>
      <c r="C239" s="580" t="str">
        <v/>
      </c>
      <c r="D239" s="687"/>
      <c r="E239" s="687" t="s">
        <v>1713</v>
      </c>
      <c r="F239" s="871" t="str">
        <v/>
      </c>
    </row>
    <row r="240" spans="2:6" ht="14">
      <c r="B240" s="584" t="str">
        <v/>
      </c>
      <c r="C240" s="580" t="str">
        <v/>
      </c>
      <c r="D240" s="687"/>
      <c r="E240" s="687" t="s">
        <v>1713</v>
      </c>
      <c r="F240" s="871" t="str">
        <v/>
      </c>
    </row>
    <row r="241" spans="2:6" ht="14">
      <c r="B241" s="584" t="str">
        <v/>
      </c>
      <c r="C241" s="580" t="str">
        <v/>
      </c>
      <c r="D241" s="687"/>
      <c r="E241" s="687" t="s">
        <v>1713</v>
      </c>
      <c r="F241" s="871" t="str">
        <v/>
      </c>
    </row>
    <row r="242" spans="2:6" ht="14">
      <c r="B242" s="584" t="str">
        <v/>
      </c>
      <c r="C242" s="580" t="str">
        <v/>
      </c>
      <c r="D242" s="687"/>
      <c r="E242" s="687" t="s">
        <v>1713</v>
      </c>
      <c r="F242" s="871" t="str">
        <v/>
      </c>
    </row>
    <row r="243" spans="2:6" ht="14">
      <c r="B243" s="584" t="str">
        <v/>
      </c>
      <c r="C243" s="580" t="str">
        <v/>
      </c>
      <c r="D243" s="687"/>
      <c r="E243" s="687" t="s">
        <v>1713</v>
      </c>
      <c r="F243" s="871" t="str">
        <v/>
      </c>
    </row>
    <row r="244" spans="2:6" ht="14">
      <c r="B244" s="584" t="str">
        <v/>
      </c>
      <c r="C244" s="580" t="str">
        <v/>
      </c>
      <c r="D244" s="687"/>
      <c r="E244" s="687" t="s">
        <v>1713</v>
      </c>
      <c r="F244" s="871" t="str">
        <v/>
      </c>
    </row>
    <row r="245" spans="2:6" ht="14">
      <c r="B245" s="584" t="str">
        <v/>
      </c>
      <c r="C245" s="580" t="str">
        <v/>
      </c>
      <c r="D245" s="687"/>
      <c r="E245" s="687" t="s">
        <v>1713</v>
      </c>
      <c r="F245" s="871" t="str">
        <v/>
      </c>
    </row>
    <row r="246" spans="2:6" ht="14">
      <c r="B246" s="584" t="str">
        <v/>
      </c>
      <c r="C246" s="580" t="str">
        <v/>
      </c>
      <c r="D246" s="687"/>
      <c r="E246" s="687" t="s">
        <v>1713</v>
      </c>
      <c r="F246" s="871" t="str">
        <v/>
      </c>
    </row>
    <row r="247" spans="2:6" ht="14">
      <c r="B247" s="584" t="str">
        <v/>
      </c>
      <c r="C247" s="580" t="str">
        <v/>
      </c>
      <c r="D247" s="687"/>
      <c r="E247" s="687" t="s">
        <v>1713</v>
      </c>
      <c r="F247" s="871" t="str">
        <v/>
      </c>
    </row>
    <row r="248" spans="2:6" ht="14">
      <c r="B248" s="584" t="str">
        <v/>
      </c>
      <c r="C248" s="580" t="str">
        <v/>
      </c>
      <c r="D248" s="687"/>
      <c r="E248" s="687" t="s">
        <v>1713</v>
      </c>
      <c r="F248" s="871" t="str">
        <v/>
      </c>
    </row>
    <row r="249" spans="2:6" ht="14">
      <c r="B249" s="584" t="str">
        <v/>
      </c>
      <c r="C249" s="580" t="str">
        <v/>
      </c>
      <c r="D249" s="687"/>
      <c r="E249" s="687" t="s">
        <v>1713</v>
      </c>
      <c r="F249" s="871" t="str">
        <v/>
      </c>
    </row>
    <row r="250" spans="2:6" ht="14">
      <c r="B250" s="584" t="str">
        <v/>
      </c>
      <c r="C250" s="580" t="str">
        <v/>
      </c>
      <c r="D250" s="687"/>
      <c r="E250" s="687" t="s">
        <v>1713</v>
      </c>
      <c r="F250" s="871" t="str">
        <v/>
      </c>
    </row>
    <row r="251" spans="2:6" ht="14">
      <c r="B251" s="584" t="str">
        <v/>
      </c>
      <c r="C251" s="580" t="str">
        <v/>
      </c>
      <c r="D251" s="687"/>
      <c r="E251" s="687" t="s">
        <v>1713</v>
      </c>
      <c r="F251" s="871" t="str">
        <v/>
      </c>
    </row>
    <row r="252" spans="2:6" ht="14">
      <c r="B252" s="584" t="str">
        <v/>
      </c>
      <c r="C252" s="580" t="str">
        <v/>
      </c>
      <c r="D252" s="687"/>
      <c r="E252" s="687" t="s">
        <v>1713</v>
      </c>
      <c r="F252" s="871" t="str">
        <v/>
      </c>
    </row>
    <row r="253" spans="2:6" ht="14">
      <c r="B253" s="584" t="str">
        <v/>
      </c>
      <c r="C253" s="580" t="str">
        <v/>
      </c>
      <c r="D253" s="687"/>
      <c r="E253" s="687" t="s">
        <v>1713</v>
      </c>
      <c r="F253" s="871" t="str">
        <v/>
      </c>
    </row>
    <row r="254" spans="2:6" ht="14">
      <c r="B254" s="584" t="str">
        <v/>
      </c>
      <c r="C254" s="580" t="str">
        <v/>
      </c>
      <c r="D254" s="687"/>
      <c r="E254" s="687" t="s">
        <v>1713</v>
      </c>
      <c r="F254" s="871" t="str">
        <v/>
      </c>
    </row>
    <row r="255" spans="2:6" ht="14">
      <c r="B255" s="584" t="str">
        <v/>
      </c>
      <c r="C255" s="580" t="str">
        <v/>
      </c>
      <c r="D255" s="687"/>
      <c r="E255" s="687" t="s">
        <v>1713</v>
      </c>
      <c r="F255" s="871" t="str">
        <v/>
      </c>
    </row>
    <row r="256" spans="2:6" ht="14">
      <c r="B256" s="584" t="str">
        <v/>
      </c>
      <c r="C256" s="580" t="str">
        <v/>
      </c>
      <c r="D256" s="687"/>
      <c r="E256" s="687" t="s">
        <v>1713</v>
      </c>
      <c r="F256" s="871" t="str">
        <v/>
      </c>
    </row>
    <row r="257" spans="2:6" ht="14">
      <c r="B257" s="584" t="str">
        <v/>
      </c>
      <c r="C257" s="580" t="str">
        <v/>
      </c>
      <c r="D257" s="687"/>
      <c r="E257" s="687" t="s">
        <v>1713</v>
      </c>
      <c r="F257" s="871" t="str">
        <v/>
      </c>
    </row>
    <row r="258" spans="2:6" ht="14">
      <c r="B258" s="584" t="str">
        <v/>
      </c>
      <c r="C258" s="580" t="str">
        <v/>
      </c>
      <c r="D258" s="687"/>
      <c r="E258" s="687" t="s">
        <v>1713</v>
      </c>
      <c r="F258" s="871" t="str">
        <v/>
      </c>
    </row>
    <row r="259" spans="2:6" ht="14">
      <c r="B259" s="584" t="str">
        <v/>
      </c>
      <c r="C259" s="580" t="str">
        <v/>
      </c>
      <c r="D259" s="687"/>
      <c r="E259" s="687" t="s">
        <v>1713</v>
      </c>
      <c r="F259" s="871" t="str">
        <v/>
      </c>
    </row>
    <row r="260" spans="2:6" ht="14">
      <c r="B260" s="584" t="str">
        <v/>
      </c>
      <c r="C260" s="580" t="str">
        <v/>
      </c>
      <c r="D260" s="687"/>
      <c r="E260" s="687" t="s">
        <v>1713</v>
      </c>
      <c r="F260" s="871" t="str">
        <v/>
      </c>
    </row>
    <row r="261" spans="2:6" ht="14">
      <c r="B261" s="584" t="str">
        <v/>
      </c>
      <c r="C261" s="580" t="str">
        <v/>
      </c>
      <c r="D261" s="687"/>
      <c r="E261" s="687" t="s">
        <v>1713</v>
      </c>
      <c r="F261" s="871" t="str">
        <v/>
      </c>
    </row>
    <row r="262" spans="2:6" ht="14">
      <c r="B262" s="584" t="str">
        <v/>
      </c>
      <c r="C262" s="580" t="str">
        <v/>
      </c>
      <c r="D262" s="687"/>
      <c r="E262" s="687" t="s">
        <v>1713</v>
      </c>
      <c r="F262" s="871" t="str">
        <v/>
      </c>
    </row>
    <row r="263" spans="2:6" ht="14">
      <c r="B263" s="584" t="str">
        <v/>
      </c>
      <c r="C263" s="580" t="str">
        <v/>
      </c>
      <c r="D263" s="687"/>
      <c r="E263" s="687" t="s">
        <v>1713</v>
      </c>
      <c r="F263" s="871" t="str">
        <v/>
      </c>
    </row>
    <row r="264" spans="2:6" ht="14">
      <c r="B264" s="584" t="str">
        <v/>
      </c>
      <c r="C264" s="580" t="str">
        <v/>
      </c>
      <c r="D264" s="687"/>
      <c r="E264" s="687" t="s">
        <v>1713</v>
      </c>
      <c r="F264" s="871" t="str">
        <v/>
      </c>
    </row>
    <row r="265" spans="2:6" ht="14">
      <c r="B265" s="584" t="str">
        <v/>
      </c>
      <c r="C265" s="580" t="str">
        <v/>
      </c>
      <c r="D265" s="687"/>
      <c r="E265" s="687" t="s">
        <v>1713</v>
      </c>
      <c r="F265" s="871" t="str">
        <v/>
      </c>
    </row>
    <row r="266" spans="2:6" ht="14">
      <c r="B266" s="584" t="str">
        <v/>
      </c>
      <c r="C266" s="580" t="str">
        <v/>
      </c>
      <c r="D266" s="687"/>
      <c r="E266" s="687" t="s">
        <v>1713</v>
      </c>
      <c r="F266" s="871" t="str">
        <v/>
      </c>
    </row>
    <row r="267" spans="2:6" ht="14">
      <c r="B267" s="584" t="str">
        <v/>
      </c>
      <c r="C267" s="580" t="str">
        <v/>
      </c>
      <c r="D267" s="687"/>
      <c r="E267" s="687" t="s">
        <v>1713</v>
      </c>
      <c r="F267" s="871" t="str">
        <v/>
      </c>
    </row>
    <row r="268" spans="2:6" ht="14">
      <c r="B268" s="584" t="str">
        <v/>
      </c>
      <c r="C268" s="580" t="str">
        <v/>
      </c>
      <c r="D268" s="687"/>
      <c r="E268" s="687" t="s">
        <v>1713</v>
      </c>
      <c r="F268" s="871" t="str">
        <v/>
      </c>
    </row>
    <row r="269" spans="2:6" ht="14">
      <c r="B269" s="584" t="str">
        <v/>
      </c>
      <c r="C269" s="580" t="str">
        <v/>
      </c>
      <c r="D269" s="687"/>
      <c r="E269" s="687" t="s">
        <v>1713</v>
      </c>
      <c r="F269" s="871" t="str">
        <v/>
      </c>
    </row>
    <row r="270" spans="2:6" ht="14">
      <c r="B270" s="584" t="str">
        <v/>
      </c>
      <c r="C270" s="580" t="str">
        <v/>
      </c>
      <c r="D270" s="687"/>
      <c r="E270" s="687" t="s">
        <v>1713</v>
      </c>
      <c r="F270" s="871" t="str">
        <v/>
      </c>
    </row>
    <row r="271" spans="2:6" ht="14">
      <c r="B271" s="584" t="str">
        <v/>
      </c>
      <c r="C271" s="580" t="str">
        <v/>
      </c>
      <c r="D271" s="687"/>
      <c r="E271" s="687" t="s">
        <v>1713</v>
      </c>
      <c r="F271" s="871" t="str">
        <v/>
      </c>
    </row>
    <row r="272" spans="2:6" ht="14">
      <c r="B272" s="584" t="str">
        <v/>
      </c>
      <c r="C272" s="580" t="str">
        <v/>
      </c>
      <c r="D272" s="687"/>
      <c r="E272" s="687" t="s">
        <v>1713</v>
      </c>
      <c r="F272" s="871" t="str">
        <v/>
      </c>
    </row>
    <row r="273" spans="2:6" ht="14">
      <c r="B273" s="584" t="str">
        <v/>
      </c>
      <c r="C273" s="580" t="str">
        <v/>
      </c>
      <c r="D273" s="687"/>
      <c r="E273" s="687" t="s">
        <v>1713</v>
      </c>
      <c r="F273" s="871" t="str">
        <v/>
      </c>
    </row>
    <row r="274" spans="2:6" ht="14">
      <c r="B274" s="584" t="str">
        <v/>
      </c>
      <c r="C274" s="580" t="str">
        <v/>
      </c>
      <c r="D274" s="687"/>
      <c r="E274" s="687" t="s">
        <v>1713</v>
      </c>
      <c r="F274" s="871" t="str">
        <v/>
      </c>
    </row>
    <row r="275" spans="2:6" ht="14">
      <c r="B275" s="584" t="str">
        <v/>
      </c>
      <c r="C275" s="580" t="str">
        <v/>
      </c>
      <c r="D275" s="687"/>
      <c r="E275" s="687" t="s">
        <v>1713</v>
      </c>
      <c r="F275" s="871" t="str">
        <v/>
      </c>
    </row>
    <row r="276" spans="2:6" ht="14">
      <c r="B276" s="584" t="str">
        <v/>
      </c>
      <c r="C276" s="580" t="str">
        <v/>
      </c>
      <c r="D276" s="687"/>
      <c r="E276" s="687" t="s">
        <v>1713</v>
      </c>
      <c r="F276" s="871" t="str">
        <v/>
      </c>
    </row>
    <row r="277" spans="2:6" ht="14">
      <c r="B277" s="584" t="str">
        <v/>
      </c>
      <c r="C277" s="580" t="str">
        <v/>
      </c>
      <c r="D277" s="687"/>
      <c r="E277" s="687" t="s">
        <v>1713</v>
      </c>
      <c r="F277" s="871" t="str">
        <v/>
      </c>
    </row>
    <row r="278" spans="2:6" ht="14">
      <c r="B278" s="584" t="str">
        <v/>
      </c>
      <c r="C278" s="580" t="str">
        <v/>
      </c>
      <c r="D278" s="687"/>
      <c r="E278" s="687" t="s">
        <v>1713</v>
      </c>
      <c r="F278" s="871" t="str">
        <v/>
      </c>
    </row>
    <row r="279" spans="2:6" ht="14">
      <c r="B279" s="584" t="str">
        <v/>
      </c>
      <c r="C279" s="580" t="str">
        <v/>
      </c>
      <c r="D279" s="687"/>
      <c r="E279" s="687" t="s">
        <v>1713</v>
      </c>
      <c r="F279" s="871" t="str">
        <v/>
      </c>
    </row>
    <row r="280" spans="2:6" ht="14">
      <c r="B280" s="584" t="str">
        <v/>
      </c>
      <c r="C280" s="580" t="str">
        <v/>
      </c>
      <c r="D280" s="687"/>
      <c r="E280" s="687" t="s">
        <v>1713</v>
      </c>
      <c r="F280" s="871" t="str">
        <v/>
      </c>
    </row>
    <row r="281" spans="2:6" ht="14">
      <c r="B281" s="584" t="str">
        <v/>
      </c>
      <c r="C281" s="580" t="str">
        <v/>
      </c>
      <c r="D281" s="687"/>
      <c r="E281" s="687" t="s">
        <v>1713</v>
      </c>
      <c r="F281" s="871" t="str">
        <v/>
      </c>
    </row>
    <row r="282" spans="2:6" ht="14">
      <c r="B282" s="584" t="str">
        <v/>
      </c>
      <c r="C282" s="580" t="str">
        <v/>
      </c>
      <c r="D282" s="687"/>
      <c r="E282" s="687" t="s">
        <v>1713</v>
      </c>
      <c r="F282" s="871" t="str">
        <v/>
      </c>
    </row>
    <row r="283" spans="2:6" ht="14">
      <c r="B283" s="584" t="str">
        <v/>
      </c>
      <c r="C283" s="580" t="str">
        <v/>
      </c>
      <c r="D283" s="687"/>
      <c r="E283" s="687" t="s">
        <v>1713</v>
      </c>
      <c r="F283" s="871" t="str">
        <v/>
      </c>
    </row>
    <row r="284" spans="2:6" ht="14">
      <c r="B284" s="584" t="str">
        <v/>
      </c>
      <c r="C284" s="580" t="str">
        <v/>
      </c>
      <c r="D284" s="687"/>
      <c r="E284" s="687" t="s">
        <v>1713</v>
      </c>
      <c r="F284" s="871" t="str">
        <v/>
      </c>
    </row>
    <row r="285" spans="2:6" ht="14">
      <c r="B285" s="584" t="str">
        <v/>
      </c>
      <c r="C285" s="580" t="str">
        <v/>
      </c>
      <c r="D285" s="687"/>
      <c r="E285" s="687" t="s">
        <v>1713</v>
      </c>
      <c r="F285" s="871" t="str">
        <v/>
      </c>
    </row>
    <row r="286" spans="2:6" ht="14">
      <c r="B286" s="584" t="str">
        <v/>
      </c>
      <c r="C286" s="580" t="str">
        <v/>
      </c>
      <c r="D286" s="687"/>
      <c r="E286" s="687" t="s">
        <v>1713</v>
      </c>
      <c r="F286" s="871" t="str">
        <v/>
      </c>
    </row>
    <row r="287" spans="2:6" ht="14">
      <c r="B287" s="584" t="str">
        <v/>
      </c>
      <c r="C287" s="580" t="str">
        <v/>
      </c>
      <c r="D287" s="687"/>
      <c r="E287" s="687" t="s">
        <v>1713</v>
      </c>
      <c r="F287" s="871" t="str">
        <v/>
      </c>
    </row>
    <row r="288" spans="2:6" ht="14">
      <c r="B288" s="584" t="str">
        <v/>
      </c>
      <c r="C288" s="580" t="str">
        <v/>
      </c>
      <c r="D288" s="687"/>
      <c r="E288" s="687" t="s">
        <v>1713</v>
      </c>
      <c r="F288" s="871" t="str">
        <v/>
      </c>
    </row>
    <row r="289" spans="2:6" ht="14">
      <c r="B289" s="584" t="str">
        <v/>
      </c>
      <c r="C289" s="580" t="str">
        <v/>
      </c>
      <c r="D289" s="687"/>
      <c r="E289" s="687" t="s">
        <v>1713</v>
      </c>
      <c r="F289" s="871" t="str">
        <v/>
      </c>
    </row>
    <row r="290" spans="2:6" ht="14">
      <c r="B290" s="584" t="str">
        <v/>
      </c>
      <c r="C290" s="580" t="str">
        <v/>
      </c>
      <c r="D290" s="687"/>
      <c r="E290" s="687" t="s">
        <v>1713</v>
      </c>
      <c r="F290" s="871" t="str">
        <v/>
      </c>
    </row>
    <row r="291" spans="2:6" ht="14">
      <c r="B291" s="584" t="str">
        <v/>
      </c>
      <c r="C291" s="580" t="str">
        <v/>
      </c>
      <c r="D291" s="687"/>
      <c r="E291" s="687" t="s">
        <v>1713</v>
      </c>
      <c r="F291" s="871" t="str">
        <v/>
      </c>
    </row>
    <row r="292" spans="2:6" ht="14">
      <c r="B292" s="584" t="str">
        <v/>
      </c>
      <c r="C292" s="580" t="str">
        <v/>
      </c>
      <c r="D292" s="687"/>
      <c r="E292" s="687" t="s">
        <v>1713</v>
      </c>
      <c r="F292" s="871" t="str">
        <v/>
      </c>
    </row>
    <row r="293" spans="2:6" ht="14">
      <c r="B293" s="584" t="str">
        <v/>
      </c>
      <c r="C293" s="580" t="str">
        <v/>
      </c>
      <c r="D293" s="687"/>
      <c r="E293" s="687" t="s">
        <v>1713</v>
      </c>
      <c r="F293" s="871" t="str">
        <v/>
      </c>
    </row>
    <row r="294" spans="2:6" ht="14">
      <c r="B294" s="584" t="str">
        <v/>
      </c>
      <c r="C294" s="580" t="str">
        <v/>
      </c>
      <c r="D294" s="687"/>
      <c r="E294" s="687" t="s">
        <v>1713</v>
      </c>
      <c r="F294" s="871" t="str">
        <v/>
      </c>
    </row>
    <row r="295" spans="2:6" ht="14">
      <c r="B295" s="584" t="str">
        <v/>
      </c>
      <c r="C295" s="580" t="str">
        <v/>
      </c>
      <c r="D295" s="687"/>
      <c r="E295" s="687" t="s">
        <v>1713</v>
      </c>
      <c r="F295" s="871" t="str">
        <v/>
      </c>
    </row>
    <row r="296" spans="2:6" ht="14">
      <c r="B296" s="584" t="str">
        <v/>
      </c>
      <c r="C296" s="580" t="str">
        <v/>
      </c>
      <c r="D296" s="687"/>
      <c r="E296" s="687" t="s">
        <v>1713</v>
      </c>
      <c r="F296" s="871" t="str">
        <v/>
      </c>
    </row>
    <row r="297" spans="2:6" ht="14">
      <c r="B297" s="584" t="str">
        <v/>
      </c>
      <c r="C297" s="580" t="str">
        <v/>
      </c>
      <c r="D297" s="687"/>
      <c r="E297" s="687" t="s">
        <v>1713</v>
      </c>
      <c r="F297" s="871" t="str">
        <v/>
      </c>
    </row>
    <row r="298" spans="2:6" ht="14">
      <c r="B298" s="584" t="str">
        <v/>
      </c>
      <c r="C298" s="580" t="str">
        <v/>
      </c>
      <c r="D298" s="687"/>
      <c r="E298" s="687" t="s">
        <v>1713</v>
      </c>
      <c r="F298" s="871" t="str">
        <v/>
      </c>
    </row>
    <row r="299" spans="2:6" ht="14">
      <c r="B299" s="584" t="str">
        <v/>
      </c>
      <c r="C299" s="580" t="str">
        <v/>
      </c>
      <c r="D299" s="687"/>
      <c r="E299" s="687" t="s">
        <v>1713</v>
      </c>
      <c r="F299" s="871" t="str">
        <v/>
      </c>
    </row>
    <row r="300" spans="2:6" ht="14">
      <c r="B300" s="584" t="str">
        <v/>
      </c>
      <c r="C300" s="580" t="str">
        <v/>
      </c>
      <c r="D300" s="687"/>
      <c r="E300" s="687" t="s">
        <v>1713</v>
      </c>
      <c r="F300" s="871" t="str">
        <v/>
      </c>
    </row>
    <row r="301" spans="2:6" ht="14">
      <c r="B301" s="584" t="str">
        <v/>
      </c>
      <c r="C301" s="580" t="str">
        <v/>
      </c>
      <c r="D301" s="687"/>
      <c r="E301" s="687" t="s">
        <v>1713</v>
      </c>
      <c r="F301" s="871" t="str">
        <v/>
      </c>
    </row>
    <row r="302" spans="2:6" ht="14">
      <c r="B302" s="584" t="str">
        <v/>
      </c>
      <c r="C302" s="580" t="str">
        <v/>
      </c>
      <c r="D302" s="687"/>
      <c r="E302" s="687" t="s">
        <v>1713</v>
      </c>
      <c r="F302" s="871" t="str">
        <v/>
      </c>
    </row>
    <row r="303" spans="2:6" ht="14">
      <c r="B303" s="584" t="str">
        <v/>
      </c>
      <c r="C303" s="580" t="str">
        <v/>
      </c>
      <c r="D303" s="687"/>
      <c r="E303" s="687" t="s">
        <v>1713</v>
      </c>
      <c r="F303" s="871" t="str">
        <v/>
      </c>
    </row>
    <row r="304" spans="2:6" ht="14">
      <c r="B304" s="584" t="str">
        <v/>
      </c>
      <c r="C304" s="580" t="str">
        <v/>
      </c>
      <c r="D304" s="687"/>
      <c r="E304" s="687" t="s">
        <v>1713</v>
      </c>
      <c r="F304" s="871" t="str">
        <v/>
      </c>
    </row>
    <row r="305" spans="2:6" ht="14">
      <c r="B305" s="584" t="str">
        <v/>
      </c>
      <c r="C305" s="580" t="str">
        <v/>
      </c>
      <c r="D305" s="687"/>
      <c r="E305" s="687" t="s">
        <v>1713</v>
      </c>
      <c r="F305" s="871" t="str">
        <v/>
      </c>
    </row>
    <row r="306" spans="2:6" ht="14">
      <c r="B306" s="584" t="str">
        <v/>
      </c>
      <c r="C306" s="580" t="str">
        <v/>
      </c>
      <c r="D306" s="687"/>
      <c r="E306" s="687" t="s">
        <v>1713</v>
      </c>
      <c r="F306" s="871" t="str">
        <v/>
      </c>
    </row>
    <row r="307" spans="2:6" ht="14">
      <c r="B307" s="584" t="str">
        <v/>
      </c>
      <c r="C307" s="580" t="str">
        <v/>
      </c>
      <c r="D307" s="687"/>
      <c r="E307" s="687" t="s">
        <v>1713</v>
      </c>
      <c r="F307" s="871" t="str">
        <v/>
      </c>
    </row>
    <row r="308" spans="2:6" ht="14">
      <c r="B308" s="584" t="str">
        <v/>
      </c>
      <c r="C308" s="580" t="str">
        <v/>
      </c>
      <c r="D308" s="687"/>
      <c r="E308" s="687" t="s">
        <v>1713</v>
      </c>
      <c r="F308" s="871" t="str">
        <v/>
      </c>
    </row>
    <row r="309" spans="2:6" ht="14">
      <c r="B309" s="584" t="str">
        <v/>
      </c>
      <c r="C309" s="580" t="str">
        <v/>
      </c>
      <c r="D309" s="687"/>
      <c r="E309" s="687" t="s">
        <v>1713</v>
      </c>
      <c r="F309" s="871" t="str">
        <v/>
      </c>
    </row>
    <row r="310" spans="2:6" ht="14">
      <c r="B310" s="584" t="str">
        <v/>
      </c>
      <c r="C310" s="580" t="str">
        <v/>
      </c>
      <c r="D310" s="687"/>
      <c r="E310" s="687" t="s">
        <v>1713</v>
      </c>
      <c r="F310" s="871" t="str">
        <v/>
      </c>
    </row>
    <row r="311" spans="2:6" ht="14">
      <c r="B311" s="584" t="str">
        <v/>
      </c>
      <c r="C311" s="580" t="str">
        <v/>
      </c>
      <c r="D311" s="687"/>
      <c r="E311" s="687" t="s">
        <v>1713</v>
      </c>
      <c r="F311" s="871" t="str">
        <v/>
      </c>
    </row>
    <row r="312" spans="2:6" ht="14">
      <c r="B312" s="584" t="str">
        <v/>
      </c>
      <c r="C312" s="580" t="str">
        <v/>
      </c>
      <c r="D312" s="687"/>
      <c r="E312" s="687" t="s">
        <v>1713</v>
      </c>
      <c r="F312" s="871" t="str">
        <v/>
      </c>
    </row>
    <row r="313" spans="2:6" ht="14">
      <c r="B313" s="584" t="str">
        <v/>
      </c>
      <c r="C313" s="580" t="str">
        <v/>
      </c>
      <c r="D313" s="687"/>
      <c r="E313" s="687" t="s">
        <v>1713</v>
      </c>
      <c r="F313" s="871" t="str">
        <v/>
      </c>
    </row>
    <row r="314" spans="2:6" ht="14">
      <c r="B314" s="584" t="str">
        <v/>
      </c>
      <c r="C314" s="580" t="str">
        <v/>
      </c>
      <c r="D314" s="687"/>
      <c r="E314" s="687" t="s">
        <v>1713</v>
      </c>
      <c r="F314" s="871" t="str">
        <v/>
      </c>
    </row>
    <row r="315" spans="2:6" ht="14">
      <c r="B315" s="584" t="str">
        <v/>
      </c>
      <c r="C315" s="580" t="str">
        <v/>
      </c>
      <c r="D315" s="687"/>
      <c r="E315" s="687" t="s">
        <v>1713</v>
      </c>
      <c r="F315" s="871" t="str">
        <v/>
      </c>
    </row>
    <row r="316" spans="2:6" ht="14">
      <c r="B316" s="584" t="str">
        <v/>
      </c>
      <c r="C316" s="580" t="str">
        <v/>
      </c>
      <c r="D316" s="687"/>
      <c r="E316" s="687" t="s">
        <v>1713</v>
      </c>
      <c r="F316" s="871" t="str">
        <v/>
      </c>
    </row>
    <row r="317" spans="2:6" ht="14">
      <c r="B317" s="584" t="str">
        <v/>
      </c>
      <c r="C317" s="580" t="str">
        <v/>
      </c>
      <c r="D317" s="687"/>
      <c r="E317" s="687" t="s">
        <v>1713</v>
      </c>
      <c r="F317" s="871" t="str">
        <v/>
      </c>
    </row>
    <row r="318" spans="2:6" ht="14">
      <c r="B318" s="584" t="str">
        <v/>
      </c>
      <c r="C318" s="580" t="str">
        <v/>
      </c>
      <c r="D318" s="687"/>
      <c r="E318" s="687" t="s">
        <v>1713</v>
      </c>
      <c r="F318" s="871" t="str">
        <v/>
      </c>
    </row>
    <row r="319" spans="2:6" ht="14">
      <c r="B319" s="584" t="str">
        <v/>
      </c>
      <c r="C319" s="580" t="str">
        <v/>
      </c>
      <c r="D319" s="687"/>
      <c r="E319" s="687" t="s">
        <v>1713</v>
      </c>
      <c r="F319" s="871" t="str">
        <v/>
      </c>
    </row>
    <row r="320" spans="2:6" ht="14">
      <c r="B320" s="584" t="str">
        <v/>
      </c>
      <c r="C320" s="580" t="str">
        <v/>
      </c>
      <c r="D320" s="687"/>
      <c r="E320" s="687" t="s">
        <v>1713</v>
      </c>
      <c r="F320" s="871" t="str">
        <v/>
      </c>
    </row>
    <row r="321" spans="2:6" ht="14">
      <c r="B321" s="584" t="str">
        <v/>
      </c>
      <c r="C321" s="580" t="str">
        <v/>
      </c>
      <c r="D321" s="687"/>
      <c r="E321" s="687" t="s">
        <v>1713</v>
      </c>
      <c r="F321" s="871" t="str">
        <v/>
      </c>
    </row>
    <row r="322" spans="2:6" ht="14">
      <c r="B322" s="584" t="str">
        <v/>
      </c>
      <c r="C322" s="580" t="str">
        <v/>
      </c>
      <c r="D322" s="687"/>
      <c r="E322" s="687" t="s">
        <v>1713</v>
      </c>
      <c r="F322" s="871" t="str">
        <v/>
      </c>
    </row>
    <row r="323" spans="2:6" ht="14">
      <c r="B323" s="584" t="str">
        <v/>
      </c>
      <c r="C323" s="580" t="str">
        <v/>
      </c>
      <c r="D323" s="687"/>
      <c r="E323" s="687" t="s">
        <v>1713</v>
      </c>
      <c r="F323" s="871" t="str">
        <v/>
      </c>
    </row>
    <row r="324" spans="2:6" ht="14">
      <c r="B324" s="584" t="str">
        <v/>
      </c>
      <c r="C324" s="580" t="str">
        <v/>
      </c>
      <c r="D324" s="687"/>
      <c r="E324" s="687" t="s">
        <v>1713</v>
      </c>
      <c r="F324" s="871" t="str">
        <v/>
      </c>
    </row>
    <row r="325" spans="2:6" ht="14">
      <c r="B325" s="584" t="str">
        <v/>
      </c>
      <c r="C325" s="580" t="str">
        <v/>
      </c>
      <c r="D325" s="687"/>
      <c r="E325" s="687" t="s">
        <v>1713</v>
      </c>
      <c r="F325" s="871" t="str">
        <v/>
      </c>
    </row>
    <row r="326" spans="2:6" ht="14">
      <c r="B326" s="584" t="str">
        <v/>
      </c>
      <c r="C326" s="580" t="str">
        <v/>
      </c>
      <c r="D326" s="687"/>
      <c r="E326" s="687" t="s">
        <v>1713</v>
      </c>
      <c r="F326" s="871" t="str">
        <v/>
      </c>
    </row>
    <row r="327" spans="2:6" ht="14">
      <c r="B327" s="584" t="str">
        <v/>
      </c>
      <c r="C327" s="580" t="str">
        <v/>
      </c>
      <c r="D327" s="687"/>
      <c r="E327" s="687" t="s">
        <v>1713</v>
      </c>
      <c r="F327" s="871" t="str">
        <v/>
      </c>
    </row>
    <row r="328" spans="2:6" ht="14">
      <c r="B328" s="584" t="str">
        <v/>
      </c>
      <c r="C328" s="580" t="str">
        <v/>
      </c>
      <c r="D328" s="687"/>
      <c r="E328" s="687" t="s">
        <v>1713</v>
      </c>
      <c r="F328" s="871" t="str">
        <v/>
      </c>
    </row>
    <row r="329" spans="2:6" ht="14">
      <c r="B329" s="584" t="str">
        <v/>
      </c>
      <c r="C329" s="580" t="str">
        <v/>
      </c>
      <c r="D329" s="687"/>
      <c r="E329" s="687" t="s">
        <v>1713</v>
      </c>
      <c r="F329" s="871" t="str">
        <v/>
      </c>
    </row>
    <row r="330" spans="2:6" ht="14">
      <c r="B330" s="584" t="str">
        <v/>
      </c>
      <c r="C330" s="580" t="str">
        <v/>
      </c>
      <c r="D330" s="687"/>
      <c r="E330" s="687" t="s">
        <v>1713</v>
      </c>
      <c r="F330" s="871" t="str">
        <v/>
      </c>
    </row>
    <row r="331" spans="2:6" ht="14">
      <c r="B331" s="584" t="str">
        <v/>
      </c>
      <c r="C331" s="580" t="str">
        <v/>
      </c>
      <c r="D331" s="687"/>
      <c r="E331" s="687" t="s">
        <v>1713</v>
      </c>
      <c r="F331" s="871" t="str">
        <v/>
      </c>
    </row>
    <row r="332" spans="2:6" ht="14">
      <c r="B332" s="584" t="str">
        <v/>
      </c>
      <c r="C332" s="580" t="str">
        <v/>
      </c>
      <c r="D332" s="687"/>
      <c r="E332" s="687" t="s">
        <v>1713</v>
      </c>
      <c r="F332" s="871" t="str">
        <v/>
      </c>
    </row>
    <row r="333" spans="2:6" ht="14">
      <c r="B333" s="584" t="str">
        <v/>
      </c>
      <c r="C333" s="580" t="str">
        <v/>
      </c>
      <c r="D333" s="687"/>
      <c r="E333" s="687" t="s">
        <v>1713</v>
      </c>
      <c r="F333" s="871" t="str">
        <v/>
      </c>
    </row>
    <row r="334" spans="2:6" ht="14">
      <c r="B334" s="584" t="str">
        <v/>
      </c>
      <c r="C334" s="580" t="str">
        <v/>
      </c>
      <c r="D334" s="687"/>
      <c r="E334" s="687" t="s">
        <v>1713</v>
      </c>
      <c r="F334" s="871" t="str">
        <v/>
      </c>
    </row>
    <row r="335" spans="2:6" ht="14">
      <c r="B335" s="584" t="str">
        <v/>
      </c>
      <c r="C335" s="580" t="str">
        <v/>
      </c>
      <c r="D335" s="687"/>
      <c r="E335" s="687" t="s">
        <v>1713</v>
      </c>
      <c r="F335" s="871" t="str">
        <v/>
      </c>
    </row>
    <row r="336" spans="2:6" ht="14">
      <c r="B336" s="584" t="str">
        <v/>
      </c>
      <c r="C336" s="580" t="str">
        <v/>
      </c>
      <c r="D336" s="687"/>
      <c r="E336" s="687" t="s">
        <v>1713</v>
      </c>
      <c r="F336" s="871" t="str">
        <v/>
      </c>
    </row>
    <row r="337" spans="2:6" ht="14">
      <c r="B337" s="584" t="str">
        <v/>
      </c>
      <c r="C337" s="580" t="str">
        <v/>
      </c>
      <c r="D337" s="687"/>
      <c r="E337" s="687" t="s">
        <v>1713</v>
      </c>
      <c r="F337" s="871" t="str">
        <v/>
      </c>
    </row>
    <row r="338" spans="2:6" ht="14">
      <c r="B338" s="584" t="str">
        <v/>
      </c>
      <c r="C338" s="580" t="str">
        <v/>
      </c>
      <c r="D338" s="687"/>
      <c r="E338" s="687" t="s">
        <v>1713</v>
      </c>
      <c r="F338" s="871" t="str">
        <v/>
      </c>
    </row>
    <row r="339" spans="2:6" ht="14">
      <c r="B339" s="584" t="str">
        <v/>
      </c>
      <c r="C339" s="580" t="str">
        <v/>
      </c>
      <c r="D339" s="687"/>
      <c r="E339" s="687" t="s">
        <v>1713</v>
      </c>
      <c r="F339" s="871" t="str">
        <v/>
      </c>
    </row>
    <row r="340" spans="2:6" ht="14">
      <c r="B340" s="584" t="str">
        <v/>
      </c>
      <c r="C340" s="580" t="str">
        <v/>
      </c>
      <c r="D340" s="687"/>
      <c r="E340" s="687" t="s">
        <v>1713</v>
      </c>
      <c r="F340" s="871" t="str">
        <v/>
      </c>
    </row>
    <row r="341" spans="2:6" ht="14">
      <c r="B341" s="584" t="str">
        <v/>
      </c>
      <c r="C341" s="580" t="str">
        <v/>
      </c>
      <c r="D341" s="687"/>
      <c r="E341" s="687" t="s">
        <v>1713</v>
      </c>
      <c r="F341" s="871" t="str">
        <v/>
      </c>
    </row>
    <row r="342" spans="2:6" ht="14">
      <c r="B342" s="584" t="str">
        <v/>
      </c>
      <c r="C342" s="580" t="str">
        <v/>
      </c>
      <c r="D342" s="687"/>
      <c r="E342" s="687" t="s">
        <v>1713</v>
      </c>
      <c r="F342" s="871" t="str">
        <v/>
      </c>
    </row>
    <row r="343" spans="2:6" ht="14">
      <c r="B343" s="584" t="str">
        <v/>
      </c>
      <c r="C343" s="580" t="str">
        <v/>
      </c>
      <c r="D343" s="687"/>
      <c r="E343" s="687" t="s">
        <v>1713</v>
      </c>
      <c r="F343" s="871" t="str">
        <v/>
      </c>
    </row>
    <row r="344" spans="2:6" ht="14">
      <c r="B344" s="584" t="str">
        <v/>
      </c>
      <c r="C344" s="580" t="str">
        <v/>
      </c>
      <c r="D344" s="687"/>
      <c r="E344" s="687" t="s">
        <v>1713</v>
      </c>
      <c r="F344" s="871" t="str">
        <v/>
      </c>
    </row>
    <row r="345" spans="2:6" ht="14">
      <c r="B345" s="584" t="str">
        <v/>
      </c>
      <c r="C345" s="580" t="str">
        <v/>
      </c>
      <c r="D345" s="687"/>
      <c r="E345" s="687" t="s">
        <v>1713</v>
      </c>
      <c r="F345" s="871" t="str">
        <v/>
      </c>
    </row>
    <row r="346" spans="2:6" ht="14">
      <c r="B346" s="584" t="str">
        <v/>
      </c>
      <c r="C346" s="580" t="str">
        <v/>
      </c>
      <c r="D346" s="687"/>
      <c r="E346" s="687" t="s">
        <v>1713</v>
      </c>
      <c r="F346" s="871" t="str">
        <v/>
      </c>
    </row>
    <row r="347" spans="2:6" ht="14">
      <c r="B347" s="584" t="str">
        <v/>
      </c>
      <c r="C347" s="580" t="str">
        <v/>
      </c>
      <c r="D347" s="687"/>
      <c r="E347" s="687" t="s">
        <v>1713</v>
      </c>
      <c r="F347" s="871" t="str">
        <v/>
      </c>
    </row>
    <row r="348" spans="2:6" ht="14">
      <c r="B348" s="584" t="str">
        <v/>
      </c>
      <c r="C348" s="580" t="str">
        <v/>
      </c>
      <c r="D348" s="687"/>
      <c r="E348" s="687" t="s">
        <v>1713</v>
      </c>
      <c r="F348" s="871" t="str">
        <v/>
      </c>
    </row>
    <row r="349" spans="2:6" ht="14">
      <c r="B349" s="584" t="str">
        <v/>
      </c>
      <c r="C349" s="580" t="str">
        <v/>
      </c>
      <c r="D349" s="687"/>
      <c r="E349" s="687" t="s">
        <v>1713</v>
      </c>
      <c r="F349" s="871" t="str">
        <v/>
      </c>
    </row>
    <row r="350" spans="2:6" ht="14">
      <c r="B350" s="584" t="str">
        <v/>
      </c>
      <c r="C350" s="580" t="str">
        <v/>
      </c>
      <c r="D350" s="687"/>
      <c r="E350" s="687" t="s">
        <v>1713</v>
      </c>
      <c r="F350" s="871" t="str">
        <v/>
      </c>
    </row>
    <row r="351" spans="2:6" ht="14">
      <c r="B351" s="584" t="str">
        <v/>
      </c>
      <c r="C351" s="580" t="str">
        <v/>
      </c>
      <c r="D351" s="687"/>
      <c r="E351" s="687" t="s">
        <v>1713</v>
      </c>
      <c r="F351" s="871" t="str">
        <v/>
      </c>
    </row>
    <row r="352" spans="2:6" ht="14">
      <c r="B352" s="584" t="str">
        <v/>
      </c>
      <c r="C352" s="580" t="str">
        <v/>
      </c>
      <c r="D352" s="687"/>
      <c r="E352" s="687" t="s">
        <v>1713</v>
      </c>
      <c r="F352" s="871" t="str">
        <v/>
      </c>
    </row>
    <row r="353" spans="2:6" ht="14">
      <c r="B353" s="584" t="str">
        <v/>
      </c>
      <c r="C353" s="580" t="str">
        <v/>
      </c>
      <c r="D353" s="687"/>
      <c r="E353" s="687" t="s">
        <v>1713</v>
      </c>
      <c r="F353" s="871" t="str">
        <v/>
      </c>
    </row>
    <row r="354" spans="2:6" ht="14">
      <c r="B354" s="584" t="str">
        <v/>
      </c>
      <c r="C354" s="580" t="str">
        <v/>
      </c>
      <c r="D354" s="687"/>
      <c r="E354" s="687" t="s">
        <v>1713</v>
      </c>
      <c r="F354" s="871" t="str">
        <v/>
      </c>
    </row>
    <row r="355" spans="2:6" ht="14">
      <c r="B355" s="584" t="str">
        <v/>
      </c>
      <c r="C355" s="580" t="str">
        <v/>
      </c>
      <c r="D355" s="687"/>
      <c r="E355" s="687" t="s">
        <v>1713</v>
      </c>
      <c r="F355" s="871" t="str">
        <v/>
      </c>
    </row>
    <row r="356" spans="2:6" ht="14">
      <c r="B356" s="584" t="str">
        <v/>
      </c>
      <c r="C356" s="580" t="str">
        <v/>
      </c>
      <c r="D356" s="687"/>
      <c r="E356" s="687" t="s">
        <v>1713</v>
      </c>
      <c r="F356" s="871" t="str">
        <v/>
      </c>
    </row>
    <row r="357" spans="2:6" ht="14">
      <c r="B357" s="584" t="str">
        <v/>
      </c>
      <c r="C357" s="580" t="str">
        <v/>
      </c>
      <c r="D357" s="687"/>
      <c r="E357" s="687" t="s">
        <v>1713</v>
      </c>
      <c r="F357" s="871" t="str">
        <v/>
      </c>
    </row>
    <row r="358" spans="2:6" ht="14">
      <c r="B358" s="584" t="str">
        <v/>
      </c>
      <c r="C358" s="580" t="str">
        <v/>
      </c>
      <c r="D358" s="687"/>
      <c r="E358" s="687" t="s">
        <v>1713</v>
      </c>
      <c r="F358" s="871" t="str">
        <v/>
      </c>
    </row>
    <row r="359" spans="2:6" ht="14">
      <c r="B359" s="584" t="str">
        <v/>
      </c>
      <c r="C359" s="580" t="str">
        <v/>
      </c>
      <c r="D359" s="687"/>
      <c r="E359" s="687" t="s">
        <v>1713</v>
      </c>
      <c r="F359" s="871" t="str">
        <v/>
      </c>
    </row>
    <row r="360" spans="2:6" ht="14">
      <c r="B360" s="584" t="str">
        <v/>
      </c>
      <c r="C360" s="580" t="str">
        <v/>
      </c>
      <c r="D360" s="687"/>
      <c r="E360" s="687" t="s">
        <v>1713</v>
      </c>
      <c r="F360" s="871" t="str">
        <v/>
      </c>
    </row>
    <row r="361" spans="2:6" ht="14">
      <c r="B361" s="584" t="str">
        <v/>
      </c>
      <c r="C361" s="580" t="str">
        <v/>
      </c>
      <c r="D361" s="687"/>
      <c r="E361" s="687" t="s">
        <v>1713</v>
      </c>
      <c r="F361" s="871" t="str">
        <v/>
      </c>
    </row>
    <row r="362" spans="2:6" ht="14">
      <c r="B362" s="584" t="str">
        <v/>
      </c>
      <c r="C362" s="580" t="str">
        <v/>
      </c>
      <c r="D362" s="687"/>
      <c r="E362" s="687" t="s">
        <v>1713</v>
      </c>
      <c r="F362" s="871" t="str">
        <v/>
      </c>
    </row>
    <row r="363" spans="2:6" ht="14">
      <c r="B363" s="584" t="str">
        <v/>
      </c>
      <c r="C363" s="580" t="str">
        <v/>
      </c>
      <c r="D363" s="687"/>
      <c r="E363" s="687" t="s">
        <v>1713</v>
      </c>
      <c r="F363" s="871" t="str">
        <v/>
      </c>
    </row>
    <row r="364" spans="2:6" ht="14">
      <c r="B364" s="584" t="str">
        <v/>
      </c>
      <c r="C364" s="580" t="str">
        <v/>
      </c>
      <c r="D364" s="687"/>
      <c r="E364" s="687" t="s">
        <v>1713</v>
      </c>
      <c r="F364" s="871" t="str">
        <v/>
      </c>
    </row>
    <row r="365" spans="2:6" ht="14">
      <c r="B365" s="584" t="str">
        <v/>
      </c>
      <c r="C365" s="580" t="str">
        <v/>
      </c>
      <c r="D365" s="687"/>
      <c r="E365" s="687" t="s">
        <v>1713</v>
      </c>
      <c r="F365" s="871" t="str">
        <v/>
      </c>
    </row>
    <row r="366" spans="2:6" ht="14">
      <c r="B366" s="584" t="str">
        <v/>
      </c>
      <c r="C366" s="580" t="str">
        <v/>
      </c>
      <c r="D366" s="687"/>
      <c r="E366" s="687" t="s">
        <v>1713</v>
      </c>
      <c r="F366" s="871" t="str">
        <v/>
      </c>
    </row>
    <row r="367" spans="2:6" ht="14">
      <c r="B367" s="584" t="str">
        <v/>
      </c>
      <c r="C367" s="580" t="str">
        <v/>
      </c>
      <c r="D367" s="687"/>
      <c r="E367" s="687" t="s">
        <v>1713</v>
      </c>
      <c r="F367" s="871" t="str">
        <v/>
      </c>
    </row>
    <row r="368" spans="2:6" ht="14">
      <c r="B368" s="584" t="str">
        <v/>
      </c>
      <c r="C368" s="580" t="str">
        <v/>
      </c>
      <c r="D368" s="687"/>
      <c r="E368" s="687" t="s">
        <v>1713</v>
      </c>
      <c r="F368" s="871" t="str">
        <v/>
      </c>
    </row>
    <row r="369" spans="2:6" ht="14">
      <c r="B369" s="584" t="str">
        <v/>
      </c>
      <c r="C369" s="580" t="str">
        <v/>
      </c>
      <c r="D369" s="687"/>
      <c r="E369" s="687" t="s">
        <v>1713</v>
      </c>
      <c r="F369" s="871" t="str">
        <v/>
      </c>
    </row>
    <row r="370" spans="2:6" ht="14">
      <c r="B370" s="584" t="str">
        <v/>
      </c>
      <c r="C370" s="580" t="str">
        <v/>
      </c>
      <c r="D370" s="687"/>
      <c r="E370" s="687" t="s">
        <v>1713</v>
      </c>
      <c r="F370" s="871" t="str">
        <v/>
      </c>
    </row>
    <row r="371" spans="2:6" ht="14">
      <c r="B371" s="584" t="str">
        <v/>
      </c>
      <c r="C371" s="580" t="str">
        <v/>
      </c>
      <c r="D371" s="687"/>
      <c r="E371" s="687" t="s">
        <v>1713</v>
      </c>
      <c r="F371" s="871" t="str">
        <v/>
      </c>
    </row>
    <row r="372" spans="2:6" ht="14">
      <c r="B372" s="584" t="str">
        <v/>
      </c>
      <c r="C372" s="580" t="str">
        <v/>
      </c>
      <c r="D372" s="687"/>
      <c r="E372" s="687" t="s">
        <v>1713</v>
      </c>
      <c r="F372" s="871" t="str">
        <v/>
      </c>
    </row>
    <row r="373" spans="2:6" ht="14">
      <c r="B373" s="584" t="str">
        <v/>
      </c>
      <c r="C373" s="580" t="str">
        <v/>
      </c>
      <c r="D373" s="687"/>
      <c r="E373" s="687" t="s">
        <v>1713</v>
      </c>
      <c r="F373" s="871" t="str">
        <v/>
      </c>
    </row>
    <row r="374" spans="2:6" ht="14">
      <c r="B374" s="584" t="str">
        <v/>
      </c>
      <c r="C374" s="580" t="str">
        <v/>
      </c>
      <c r="D374" s="687"/>
      <c r="E374" s="687" t="s">
        <v>1713</v>
      </c>
      <c r="F374" s="871" t="str">
        <v/>
      </c>
    </row>
    <row r="375" spans="2:6" ht="14">
      <c r="B375" s="584" t="str">
        <v/>
      </c>
      <c r="C375" s="580" t="str">
        <v/>
      </c>
      <c r="D375" s="687"/>
      <c r="E375" s="687" t="s">
        <v>1713</v>
      </c>
      <c r="F375" s="871" t="str">
        <v/>
      </c>
    </row>
    <row r="376" spans="2:6" ht="14">
      <c r="B376" s="584" t="str">
        <v/>
      </c>
      <c r="C376" s="580" t="str">
        <v/>
      </c>
      <c r="D376" s="687"/>
      <c r="E376" s="687" t="s">
        <v>1713</v>
      </c>
      <c r="F376" s="871" t="str">
        <v/>
      </c>
    </row>
    <row r="377" spans="2:6" ht="14">
      <c r="B377" s="584" t="str">
        <v/>
      </c>
      <c r="C377" s="580" t="str">
        <v/>
      </c>
      <c r="D377" s="687"/>
      <c r="E377" s="687" t="s">
        <v>1713</v>
      </c>
      <c r="F377" s="871" t="str">
        <v/>
      </c>
    </row>
    <row r="378" spans="2:6" ht="14">
      <c r="B378" s="584" t="str">
        <v/>
      </c>
      <c r="C378" s="580" t="str">
        <v/>
      </c>
      <c r="D378" s="687"/>
      <c r="E378" s="687" t="s">
        <v>1713</v>
      </c>
      <c r="F378" s="871" t="str">
        <v/>
      </c>
    </row>
    <row r="379" spans="2:6" ht="14">
      <c r="B379" s="584" t="str">
        <v/>
      </c>
      <c r="C379" s="580" t="str">
        <v/>
      </c>
      <c r="D379" s="687"/>
      <c r="E379" s="687" t="s">
        <v>1713</v>
      </c>
      <c r="F379" s="871" t="str">
        <v/>
      </c>
    </row>
    <row r="380" spans="2:6" ht="14">
      <c r="B380" s="584" t="str">
        <v/>
      </c>
      <c r="C380" s="580" t="str">
        <v/>
      </c>
      <c r="D380" s="687"/>
      <c r="E380" s="687" t="s">
        <v>1713</v>
      </c>
      <c r="F380" s="871" t="str">
        <v/>
      </c>
    </row>
    <row r="381" spans="2:6" ht="14">
      <c r="B381" s="584" t="str">
        <v/>
      </c>
      <c r="C381" s="580" t="str">
        <v/>
      </c>
      <c r="D381" s="687"/>
      <c r="E381" s="687" t="s">
        <v>1713</v>
      </c>
      <c r="F381" s="871" t="str">
        <v/>
      </c>
    </row>
    <row r="382" spans="2:6" ht="14">
      <c r="B382" s="584" t="str">
        <v/>
      </c>
      <c r="C382" s="580" t="str">
        <v/>
      </c>
      <c r="D382" s="687"/>
      <c r="E382" s="687" t="s">
        <v>1713</v>
      </c>
      <c r="F382" s="871" t="str">
        <v/>
      </c>
    </row>
    <row r="383" spans="2:6" ht="14">
      <c r="B383" s="584" t="str">
        <v/>
      </c>
      <c r="C383" s="580" t="str">
        <v/>
      </c>
      <c r="D383" s="687"/>
      <c r="E383" s="687" t="s">
        <v>1713</v>
      </c>
      <c r="F383" s="871" t="str">
        <v/>
      </c>
    </row>
    <row r="384" spans="2:6" ht="14">
      <c r="B384" s="584" t="str">
        <v/>
      </c>
      <c r="C384" s="580" t="str">
        <v/>
      </c>
      <c r="D384" s="687"/>
      <c r="E384" s="687" t="s">
        <v>1713</v>
      </c>
      <c r="F384" s="871" t="str">
        <v/>
      </c>
    </row>
    <row r="385" spans="2:6" ht="14">
      <c r="B385" s="584" t="str">
        <v/>
      </c>
      <c r="C385" s="580" t="str">
        <v/>
      </c>
      <c r="D385" s="687"/>
      <c r="E385" s="687" t="s">
        <v>1713</v>
      </c>
      <c r="F385" s="871" t="str">
        <v/>
      </c>
    </row>
    <row r="386" spans="2:6" ht="14">
      <c r="B386" s="584" t="str">
        <v/>
      </c>
      <c r="C386" s="580" t="str">
        <v/>
      </c>
      <c r="D386" s="687"/>
      <c r="E386" s="687" t="s">
        <v>1713</v>
      </c>
      <c r="F386" s="871" t="str">
        <v/>
      </c>
    </row>
    <row r="387" spans="2:6" ht="14">
      <c r="B387" s="584" t="str">
        <v/>
      </c>
      <c r="C387" s="580" t="str">
        <v/>
      </c>
      <c r="D387" s="687"/>
      <c r="E387" s="687" t="s">
        <v>1713</v>
      </c>
      <c r="F387" s="871" t="str">
        <v/>
      </c>
    </row>
    <row r="388" spans="2:6" ht="14">
      <c r="B388" s="584" t="str">
        <v/>
      </c>
      <c r="C388" s="580" t="str">
        <v/>
      </c>
      <c r="D388" s="687"/>
      <c r="E388" s="687" t="s">
        <v>1713</v>
      </c>
      <c r="F388" s="871" t="str">
        <v/>
      </c>
    </row>
    <row r="389" spans="2:6" ht="14">
      <c r="B389" s="584" t="str">
        <v/>
      </c>
      <c r="C389" s="580" t="str">
        <v/>
      </c>
      <c r="D389" s="687"/>
      <c r="E389" s="687" t="s">
        <v>1713</v>
      </c>
      <c r="F389" s="871" t="str">
        <v/>
      </c>
    </row>
    <row r="390" spans="2:6" ht="14">
      <c r="B390" s="584" t="str">
        <v/>
      </c>
      <c r="C390" s="580" t="str">
        <v/>
      </c>
      <c r="D390" s="687"/>
      <c r="E390" s="687" t="s">
        <v>1713</v>
      </c>
      <c r="F390" s="871" t="str">
        <v/>
      </c>
    </row>
    <row r="391" spans="2:6" ht="14">
      <c r="B391" s="584" t="str">
        <v/>
      </c>
      <c r="C391" s="580" t="str">
        <v/>
      </c>
      <c r="D391" s="687"/>
      <c r="E391" s="687" t="s">
        <v>1713</v>
      </c>
      <c r="F391" s="871" t="str">
        <v/>
      </c>
    </row>
    <row r="392" spans="2:6" ht="14">
      <c r="B392" s="584" t="str">
        <v/>
      </c>
      <c r="C392" s="580" t="str">
        <v/>
      </c>
      <c r="D392" s="687"/>
      <c r="E392" s="687" t="s">
        <v>1713</v>
      </c>
      <c r="F392" s="871" t="str">
        <v/>
      </c>
    </row>
    <row r="393" spans="2:6" ht="14">
      <c r="B393" s="584" t="str">
        <v/>
      </c>
      <c r="C393" s="580" t="str">
        <v/>
      </c>
      <c r="D393" s="687"/>
      <c r="E393" s="687" t="s">
        <v>1713</v>
      </c>
      <c r="F393" s="871" t="str">
        <v/>
      </c>
    </row>
    <row r="394" spans="2:6" ht="14">
      <c r="B394" s="584" t="str">
        <v/>
      </c>
      <c r="C394" s="580" t="str">
        <v/>
      </c>
      <c r="D394" s="687"/>
      <c r="E394" s="687" t="s">
        <v>1713</v>
      </c>
      <c r="F394" s="871" t="str">
        <v/>
      </c>
    </row>
    <row r="395" spans="2:6" ht="14">
      <c r="B395" s="584" t="str">
        <v/>
      </c>
      <c r="C395" s="580" t="str">
        <v/>
      </c>
      <c r="D395" s="687"/>
      <c r="E395" s="687" t="s">
        <v>1713</v>
      </c>
      <c r="F395" s="871" t="str">
        <v/>
      </c>
    </row>
    <row r="396" spans="2:6" ht="14">
      <c r="B396" s="584" t="str">
        <v/>
      </c>
      <c r="C396" s="580" t="str">
        <v/>
      </c>
      <c r="D396" s="687"/>
      <c r="E396" s="687" t="s">
        <v>1713</v>
      </c>
      <c r="F396" s="871" t="str">
        <v/>
      </c>
    </row>
    <row r="397" spans="2:6" ht="14">
      <c r="B397" s="584" t="str">
        <v/>
      </c>
      <c r="C397" s="580" t="str">
        <v/>
      </c>
      <c r="D397" s="687"/>
      <c r="E397" s="687" t="s">
        <v>1713</v>
      </c>
      <c r="F397" s="871" t="str">
        <v/>
      </c>
    </row>
    <row r="398" spans="2:6" ht="14">
      <c r="B398" s="584" t="str">
        <v/>
      </c>
      <c r="C398" s="580" t="str">
        <v/>
      </c>
      <c r="D398" s="687"/>
      <c r="E398" s="687" t="s">
        <v>1713</v>
      </c>
      <c r="F398" s="871" t="str">
        <v/>
      </c>
    </row>
    <row r="399" spans="2:6" ht="14">
      <c r="B399" s="584" t="str">
        <v/>
      </c>
      <c r="C399" s="580" t="str">
        <v/>
      </c>
      <c r="D399" s="687"/>
      <c r="E399" s="687" t="s">
        <v>1713</v>
      </c>
      <c r="F399" s="871" t="str">
        <v/>
      </c>
    </row>
    <row r="400" spans="2:6" ht="14">
      <c r="B400" s="584" t="str">
        <v/>
      </c>
      <c r="C400" s="580" t="str">
        <v/>
      </c>
      <c r="D400" s="687"/>
      <c r="E400" s="687" t="s">
        <v>1713</v>
      </c>
      <c r="F400" s="871" t="str">
        <v/>
      </c>
    </row>
    <row r="401" spans="2:6" ht="14">
      <c r="B401" s="584" t="str">
        <v/>
      </c>
      <c r="C401" s="580" t="str">
        <v/>
      </c>
      <c r="D401" s="687"/>
      <c r="E401" s="687" t="s">
        <v>1713</v>
      </c>
      <c r="F401" s="871" t="str">
        <v/>
      </c>
    </row>
    <row r="402" spans="2:6" ht="14">
      <c r="B402" s="584" t="str">
        <v/>
      </c>
      <c r="C402" s="580" t="str">
        <v/>
      </c>
      <c r="D402" s="687"/>
      <c r="E402" s="687" t="s">
        <v>1713</v>
      </c>
      <c r="F402" s="871" t="str">
        <v/>
      </c>
    </row>
    <row r="403" spans="2:6" ht="14">
      <c r="B403" s="584" t="str">
        <v/>
      </c>
      <c r="C403" s="580" t="str">
        <v/>
      </c>
      <c r="D403" s="687"/>
      <c r="E403" s="687" t="s">
        <v>1713</v>
      </c>
      <c r="F403" s="871" t="str">
        <v/>
      </c>
    </row>
    <row r="404" spans="2:6" ht="14">
      <c r="B404" s="584" t="str">
        <v/>
      </c>
      <c r="C404" s="580" t="str">
        <v/>
      </c>
      <c r="D404" s="687"/>
      <c r="E404" s="687" t="s">
        <v>1713</v>
      </c>
      <c r="F404" s="871" t="str">
        <v/>
      </c>
    </row>
    <row r="405" spans="2:6" ht="14">
      <c r="B405" s="584" t="str">
        <v/>
      </c>
      <c r="C405" s="580" t="str">
        <v/>
      </c>
      <c r="D405" s="687"/>
      <c r="E405" s="687" t="s">
        <v>1713</v>
      </c>
      <c r="F405" s="871" t="str">
        <v/>
      </c>
    </row>
    <row r="406" spans="2:6" ht="14">
      <c r="B406" s="584" t="str">
        <v/>
      </c>
      <c r="C406" s="580" t="str">
        <v/>
      </c>
      <c r="D406" s="687"/>
      <c r="E406" s="687" t="s">
        <v>1713</v>
      </c>
      <c r="F406" s="871" t="str">
        <v/>
      </c>
    </row>
    <row r="407" spans="2:6" ht="14">
      <c r="B407" s="584" t="str">
        <v/>
      </c>
      <c r="C407" s="580" t="str">
        <v/>
      </c>
      <c r="D407" s="687"/>
      <c r="E407" s="687" t="s">
        <v>1713</v>
      </c>
      <c r="F407" s="871" t="str">
        <v/>
      </c>
    </row>
    <row r="408" spans="2:6" ht="14">
      <c r="B408" s="584" t="str">
        <v/>
      </c>
      <c r="C408" s="580" t="str">
        <v/>
      </c>
      <c r="D408" s="687"/>
      <c r="E408" s="687" t="s">
        <v>1713</v>
      </c>
      <c r="F408" s="871" t="str">
        <v/>
      </c>
    </row>
    <row r="409" spans="2:6" ht="14">
      <c r="B409" s="584" t="str">
        <v/>
      </c>
      <c r="C409" s="580" t="str">
        <v/>
      </c>
      <c r="D409" s="687"/>
      <c r="E409" s="687" t="s">
        <v>1713</v>
      </c>
      <c r="F409" s="871" t="str">
        <v/>
      </c>
    </row>
    <row r="410" spans="2:6" ht="14">
      <c r="B410" s="584" t="str">
        <v/>
      </c>
      <c r="C410" s="580" t="str">
        <v/>
      </c>
      <c r="D410" s="687"/>
      <c r="E410" s="687" t="s">
        <v>1713</v>
      </c>
      <c r="F410" s="871" t="str">
        <v/>
      </c>
    </row>
    <row r="411" spans="2:6" ht="14">
      <c r="B411" s="584" t="str">
        <v/>
      </c>
      <c r="C411" s="580" t="str">
        <v/>
      </c>
      <c r="D411" s="687"/>
      <c r="E411" s="687" t="s">
        <v>1713</v>
      </c>
      <c r="F411" s="871" t="str">
        <v/>
      </c>
    </row>
    <row r="412" spans="2:6" ht="14">
      <c r="B412" s="584" t="str">
        <v/>
      </c>
      <c r="C412" s="580" t="str">
        <v/>
      </c>
      <c r="D412" s="687"/>
      <c r="E412" s="687" t="s">
        <v>1713</v>
      </c>
      <c r="F412" s="871" t="str">
        <v/>
      </c>
    </row>
    <row r="413" spans="2:6" ht="14">
      <c r="B413" s="584" t="str">
        <v/>
      </c>
      <c r="C413" s="580" t="str">
        <v/>
      </c>
      <c r="D413" s="687"/>
      <c r="E413" s="687" t="s">
        <v>1713</v>
      </c>
      <c r="F413" s="871" t="str">
        <v/>
      </c>
    </row>
    <row r="414" spans="2:6" ht="14">
      <c r="B414" s="584" t="str">
        <v/>
      </c>
      <c r="C414" s="580" t="str">
        <v/>
      </c>
      <c r="D414" s="687"/>
      <c r="E414" s="687" t="s">
        <v>1713</v>
      </c>
      <c r="F414" s="871" t="str">
        <v/>
      </c>
    </row>
    <row r="415" spans="2:6" ht="14">
      <c r="B415" s="584" t="str">
        <v/>
      </c>
      <c r="C415" s="580" t="str">
        <v/>
      </c>
      <c r="D415" s="687"/>
      <c r="E415" s="687" t="s">
        <v>1713</v>
      </c>
      <c r="F415" s="871" t="str">
        <v/>
      </c>
    </row>
    <row r="416" spans="2:6" ht="14">
      <c r="B416" s="584" t="str">
        <v/>
      </c>
      <c r="C416" s="580" t="str">
        <v/>
      </c>
      <c r="D416" s="687"/>
      <c r="E416" s="687" t="s">
        <v>1713</v>
      </c>
      <c r="F416" s="871" t="str">
        <v/>
      </c>
    </row>
    <row r="417" spans="2:6" ht="14">
      <c r="B417" s="584" t="str">
        <v/>
      </c>
      <c r="C417" s="580" t="str">
        <v/>
      </c>
      <c r="D417" s="687"/>
      <c r="E417" s="687" t="s">
        <v>1713</v>
      </c>
      <c r="F417" s="871" t="str">
        <v/>
      </c>
    </row>
    <row r="418" spans="2:6" ht="14">
      <c r="B418" s="584" t="str">
        <v/>
      </c>
      <c r="C418" s="580" t="str">
        <v/>
      </c>
      <c r="D418" s="687"/>
      <c r="E418" s="687" t="s">
        <v>1713</v>
      </c>
      <c r="F418" s="871" t="str">
        <v/>
      </c>
    </row>
    <row r="419" spans="2:6" ht="14">
      <c r="B419" s="584" t="str">
        <v/>
      </c>
      <c r="C419" s="580" t="str">
        <v/>
      </c>
      <c r="D419" s="687"/>
      <c r="E419" s="687" t="s">
        <v>1713</v>
      </c>
      <c r="F419" s="871" t="str">
        <v/>
      </c>
    </row>
    <row r="420" spans="2:6" ht="14">
      <c r="B420" s="584" t="str">
        <v/>
      </c>
      <c r="C420" s="580" t="str">
        <v/>
      </c>
      <c r="D420" s="687"/>
      <c r="E420" s="687" t="s">
        <v>1713</v>
      </c>
      <c r="F420" s="871" t="str">
        <v/>
      </c>
    </row>
    <row r="421" spans="2:6" ht="14">
      <c r="B421" s="584" t="str">
        <v/>
      </c>
      <c r="C421" s="580" t="str">
        <v/>
      </c>
      <c r="D421" s="687"/>
      <c r="E421" s="687" t="s">
        <v>1713</v>
      </c>
      <c r="F421" s="871" t="str">
        <v/>
      </c>
    </row>
    <row r="422" spans="2:6" ht="14">
      <c r="B422" s="584" t="str">
        <v/>
      </c>
      <c r="C422" s="580" t="str">
        <v/>
      </c>
      <c r="D422" s="687"/>
      <c r="E422" s="687" t="s">
        <v>1713</v>
      </c>
      <c r="F422" s="871" t="str">
        <v/>
      </c>
    </row>
    <row r="423" spans="2:6" ht="14">
      <c r="B423" s="584" t="str">
        <v/>
      </c>
      <c r="C423" s="580" t="str">
        <v/>
      </c>
      <c r="D423" s="687"/>
      <c r="E423" s="687" t="s">
        <v>1713</v>
      </c>
      <c r="F423" s="871" t="str">
        <v/>
      </c>
    </row>
    <row r="424" spans="2:6" ht="14">
      <c r="B424" s="584" t="str">
        <v/>
      </c>
      <c r="C424" s="580" t="str">
        <v/>
      </c>
      <c r="D424" s="687"/>
      <c r="E424" s="687" t="s">
        <v>1713</v>
      </c>
      <c r="F424" s="871" t="str">
        <v/>
      </c>
    </row>
    <row r="425" spans="2:6" ht="14">
      <c r="B425" s="584" t="str">
        <v/>
      </c>
      <c r="C425" s="580" t="str">
        <v/>
      </c>
      <c r="D425" s="687"/>
      <c r="E425" s="687" t="s">
        <v>1713</v>
      </c>
      <c r="F425" s="871" t="str">
        <v/>
      </c>
    </row>
    <row r="426" spans="2:6" ht="14">
      <c r="B426" s="584" t="str">
        <v/>
      </c>
      <c r="C426" s="580" t="str">
        <v/>
      </c>
      <c r="D426" s="687"/>
      <c r="E426" s="687" t="s">
        <v>1713</v>
      </c>
      <c r="F426" s="871" t="str">
        <v/>
      </c>
    </row>
    <row r="427" spans="2:6" ht="14">
      <c r="B427" s="584" t="str">
        <v/>
      </c>
      <c r="C427" s="580" t="str">
        <v/>
      </c>
      <c r="D427" s="687"/>
      <c r="E427" s="687" t="s">
        <v>1713</v>
      </c>
      <c r="F427" s="871" t="str">
        <v/>
      </c>
    </row>
    <row r="428" spans="2:6" ht="14">
      <c r="B428" s="584" t="str">
        <v/>
      </c>
      <c r="C428" s="580" t="str">
        <v/>
      </c>
      <c r="D428" s="687"/>
      <c r="E428" s="687" t="s">
        <v>1713</v>
      </c>
      <c r="F428" s="871" t="str">
        <v/>
      </c>
    </row>
    <row r="429" spans="2:6" ht="14">
      <c r="B429" s="584" t="str">
        <v/>
      </c>
      <c r="C429" s="580" t="str">
        <v/>
      </c>
      <c r="D429" s="687"/>
      <c r="E429" s="687" t="s">
        <v>1713</v>
      </c>
      <c r="F429" s="871" t="str">
        <v/>
      </c>
    </row>
    <row r="430" spans="2:6" ht="14">
      <c r="B430" s="584" t="str">
        <v/>
      </c>
      <c r="C430" s="580" t="str">
        <v/>
      </c>
      <c r="D430" s="687"/>
      <c r="E430" s="687" t="s">
        <v>1713</v>
      </c>
      <c r="F430" s="871" t="str">
        <v/>
      </c>
    </row>
    <row r="431" spans="2:6" ht="14">
      <c r="B431" s="584" t="str">
        <v/>
      </c>
      <c r="C431" s="580" t="str">
        <v/>
      </c>
      <c r="D431" s="687"/>
      <c r="E431" s="687" t="s">
        <v>1713</v>
      </c>
      <c r="F431" s="871" t="str">
        <v/>
      </c>
    </row>
    <row r="432" spans="2:6" ht="14">
      <c r="B432" s="584" t="str">
        <v/>
      </c>
      <c r="C432" s="580" t="str">
        <v/>
      </c>
      <c r="D432" s="687"/>
      <c r="E432" s="687" t="s">
        <v>1713</v>
      </c>
      <c r="F432" s="871" t="str">
        <v/>
      </c>
    </row>
    <row r="433" spans="2:6" ht="14">
      <c r="B433" s="584" t="str">
        <v/>
      </c>
      <c r="C433" s="580" t="str">
        <v/>
      </c>
      <c r="D433" s="687"/>
      <c r="E433" s="687" t="s">
        <v>1713</v>
      </c>
      <c r="F433" s="871" t="str">
        <v/>
      </c>
    </row>
    <row r="434" spans="2:6" ht="14">
      <c r="B434" s="584" t="str">
        <v/>
      </c>
      <c r="C434" s="580" t="str">
        <v/>
      </c>
      <c r="D434" s="687"/>
      <c r="E434" s="687" t="s">
        <v>1713</v>
      </c>
      <c r="F434" s="871" t="str">
        <v/>
      </c>
    </row>
    <row r="435" spans="2:6" ht="14">
      <c r="B435" s="584" t="str">
        <v/>
      </c>
      <c r="C435" s="580" t="str">
        <v/>
      </c>
      <c r="D435" s="687"/>
      <c r="E435" s="687" t="s">
        <v>1713</v>
      </c>
      <c r="F435" s="871" t="str">
        <v/>
      </c>
    </row>
    <row r="436" spans="2:6" ht="14">
      <c r="B436" s="584" t="str">
        <v/>
      </c>
      <c r="C436" s="580" t="str">
        <v/>
      </c>
      <c r="D436" s="687"/>
      <c r="E436" s="687" t="s">
        <v>1713</v>
      </c>
      <c r="F436" s="871" t="str">
        <v/>
      </c>
    </row>
    <row r="437" spans="2:6" ht="14">
      <c r="B437" s="584" t="str">
        <v/>
      </c>
      <c r="C437" s="580" t="str">
        <v/>
      </c>
      <c r="D437" s="687"/>
      <c r="E437" s="687" t="s">
        <v>1713</v>
      </c>
      <c r="F437" s="871" t="str">
        <v/>
      </c>
    </row>
    <row r="438" spans="2:6" ht="14">
      <c r="B438" s="584" t="str">
        <v/>
      </c>
      <c r="C438" s="580" t="str">
        <v/>
      </c>
      <c r="D438" s="687"/>
      <c r="E438" s="687" t="s">
        <v>1713</v>
      </c>
      <c r="F438" s="871" t="str">
        <v/>
      </c>
    </row>
    <row r="439" spans="2:6" ht="14">
      <c r="B439" s="584" t="str">
        <v/>
      </c>
      <c r="C439" s="580" t="str">
        <v/>
      </c>
      <c r="D439" s="687"/>
      <c r="E439" s="687" t="s">
        <v>1713</v>
      </c>
      <c r="F439" s="871" t="str">
        <v/>
      </c>
    </row>
    <row r="440" spans="2:6" ht="14">
      <c r="B440" s="584" t="str">
        <v/>
      </c>
      <c r="C440" s="580" t="str">
        <v/>
      </c>
      <c r="D440" s="687"/>
      <c r="E440" s="687" t="s">
        <v>1713</v>
      </c>
      <c r="F440" s="871" t="str">
        <v/>
      </c>
    </row>
    <row r="441" spans="2:6" ht="14">
      <c r="B441" s="584" t="str">
        <v/>
      </c>
      <c r="C441" s="580" t="str">
        <v/>
      </c>
      <c r="D441" s="687"/>
      <c r="E441" s="687" t="s">
        <v>1713</v>
      </c>
      <c r="F441" s="871" t="str">
        <v/>
      </c>
    </row>
    <row r="442" spans="2:6" ht="14">
      <c r="B442" s="584" t="str">
        <v/>
      </c>
      <c r="C442" s="580" t="str">
        <v/>
      </c>
      <c r="D442" s="687"/>
      <c r="E442" s="687" t="s">
        <v>1713</v>
      </c>
      <c r="F442" s="871" t="str">
        <v/>
      </c>
    </row>
    <row r="443" spans="2:6" ht="14">
      <c r="B443" s="584" t="str">
        <v/>
      </c>
      <c r="C443" s="580" t="str">
        <v/>
      </c>
      <c r="D443" s="687"/>
      <c r="E443" s="687" t="s">
        <v>1713</v>
      </c>
      <c r="F443" s="871" t="str">
        <v/>
      </c>
    </row>
    <row r="444" spans="2:6" ht="14">
      <c r="B444" s="584" t="str">
        <v/>
      </c>
      <c r="C444" s="580" t="str">
        <v/>
      </c>
      <c r="D444" s="687"/>
      <c r="E444" s="687" t="s">
        <v>1713</v>
      </c>
      <c r="F444" s="871" t="str">
        <v/>
      </c>
    </row>
    <row r="445" spans="2:6" ht="14">
      <c r="B445" s="584" t="str">
        <v/>
      </c>
      <c r="C445" s="580" t="str">
        <v/>
      </c>
      <c r="D445" s="687"/>
      <c r="E445" s="687" t="s">
        <v>1713</v>
      </c>
      <c r="F445" s="871" t="str">
        <v/>
      </c>
    </row>
    <row r="446" spans="2:6" ht="14">
      <c r="B446" s="584" t="str">
        <v/>
      </c>
      <c r="C446" s="580" t="str">
        <v/>
      </c>
      <c r="D446" s="687"/>
      <c r="E446" s="687" t="s">
        <v>1713</v>
      </c>
      <c r="F446" s="871" t="str">
        <v/>
      </c>
    </row>
    <row r="447" spans="2:6" ht="14">
      <c r="B447" s="584" t="str">
        <v/>
      </c>
      <c r="C447" s="580" t="str">
        <v/>
      </c>
      <c r="D447" s="687"/>
      <c r="E447" s="687" t="s">
        <v>1713</v>
      </c>
      <c r="F447" s="871" t="str">
        <v/>
      </c>
    </row>
    <row r="448" spans="2:6" ht="14">
      <c r="B448" s="584" t="str">
        <v/>
      </c>
      <c r="C448" s="580" t="str">
        <v/>
      </c>
      <c r="D448" s="687"/>
      <c r="E448" s="687" t="s">
        <v>1713</v>
      </c>
      <c r="F448" s="871" t="str">
        <v/>
      </c>
    </row>
    <row r="449" spans="2:6" ht="14">
      <c r="B449" s="584" t="str">
        <v/>
      </c>
      <c r="C449" s="580" t="str">
        <v/>
      </c>
      <c r="D449" s="687"/>
      <c r="E449" s="687" t="s">
        <v>1713</v>
      </c>
      <c r="F449" s="871" t="str">
        <v/>
      </c>
    </row>
    <row r="450" spans="2:6" ht="14">
      <c r="B450" s="584" t="str">
        <v/>
      </c>
      <c r="C450" s="580" t="str">
        <v/>
      </c>
      <c r="D450" s="687"/>
      <c r="E450" s="687" t="s">
        <v>1713</v>
      </c>
      <c r="F450" s="871" t="str">
        <v/>
      </c>
    </row>
    <row r="451" spans="2:6" ht="14">
      <c r="B451" s="584" t="str">
        <v/>
      </c>
      <c r="C451" s="580" t="str">
        <v/>
      </c>
      <c r="D451" s="687"/>
      <c r="E451" s="687" t="s">
        <v>1713</v>
      </c>
      <c r="F451" s="871" t="str">
        <v/>
      </c>
    </row>
    <row r="452" spans="2:6" ht="14">
      <c r="B452" s="584" t="str">
        <v/>
      </c>
      <c r="C452" s="580" t="str">
        <v/>
      </c>
      <c r="D452" s="687"/>
      <c r="E452" s="687" t="s">
        <v>1713</v>
      </c>
      <c r="F452" s="871" t="str">
        <v/>
      </c>
    </row>
    <row r="453" spans="2:6" ht="14">
      <c r="B453" s="584" t="str">
        <v/>
      </c>
      <c r="C453" s="580" t="str">
        <v/>
      </c>
      <c r="D453" s="687"/>
      <c r="E453" s="687" t="s">
        <v>1713</v>
      </c>
      <c r="F453" s="871" t="str">
        <v/>
      </c>
    </row>
    <row r="454" spans="2:6" ht="14">
      <c r="B454" s="584" t="str">
        <v/>
      </c>
      <c r="C454" s="580" t="str">
        <v/>
      </c>
      <c r="D454" s="687"/>
      <c r="E454" s="687" t="s">
        <v>1713</v>
      </c>
      <c r="F454" s="871" t="str">
        <v/>
      </c>
    </row>
    <row r="455" spans="2:6" ht="14">
      <c r="B455" s="584" t="str">
        <v/>
      </c>
      <c r="C455" s="580" t="str">
        <v/>
      </c>
      <c r="D455" s="687"/>
      <c r="E455" s="687" t="s">
        <v>1713</v>
      </c>
      <c r="F455" s="871" t="str">
        <v/>
      </c>
    </row>
    <row r="456" spans="2:6" ht="14">
      <c r="B456" s="584" t="str">
        <v/>
      </c>
      <c r="C456" s="580" t="str">
        <v/>
      </c>
      <c r="D456" s="687"/>
      <c r="E456" s="687" t="s">
        <v>1713</v>
      </c>
      <c r="F456" s="871" t="str">
        <v/>
      </c>
    </row>
    <row r="457" spans="2:6" ht="14">
      <c r="B457" s="584" t="str">
        <v/>
      </c>
      <c r="C457" s="580" t="str">
        <v/>
      </c>
      <c r="D457" s="687"/>
      <c r="E457" s="687" t="s">
        <v>1713</v>
      </c>
      <c r="F457" s="871" t="str">
        <v/>
      </c>
    </row>
    <row r="458" spans="2:6" ht="14">
      <c r="B458" s="584" t="str">
        <v/>
      </c>
      <c r="C458" s="580" t="str">
        <v/>
      </c>
      <c r="D458" s="687"/>
      <c r="E458" s="687" t="s">
        <v>1713</v>
      </c>
      <c r="F458" s="871" t="str">
        <v/>
      </c>
    </row>
    <row r="459" spans="2:6" ht="14">
      <c r="B459" s="584" t="str">
        <v/>
      </c>
      <c r="C459" s="580" t="str">
        <v/>
      </c>
      <c r="D459" s="687"/>
      <c r="E459" s="687" t="s">
        <v>1713</v>
      </c>
      <c r="F459" s="871" t="str">
        <v/>
      </c>
    </row>
    <row r="460" spans="2:6" ht="14">
      <c r="B460" s="584" t="str">
        <v/>
      </c>
      <c r="C460" s="580" t="str">
        <v/>
      </c>
      <c r="D460" s="687"/>
      <c r="E460" s="687" t="s">
        <v>1713</v>
      </c>
      <c r="F460" s="871" t="str">
        <v/>
      </c>
    </row>
    <row r="461" spans="2:6" ht="14">
      <c r="B461" s="584" t="str">
        <v/>
      </c>
      <c r="C461" s="580" t="str">
        <v/>
      </c>
      <c r="D461" s="687"/>
      <c r="E461" s="687" t="s">
        <v>1713</v>
      </c>
      <c r="F461" s="871" t="str">
        <v/>
      </c>
    </row>
    <row r="462" spans="2:6" ht="14">
      <c r="B462" s="584" t="str">
        <v/>
      </c>
      <c r="C462" s="580" t="str">
        <v/>
      </c>
      <c r="D462" s="687"/>
      <c r="E462" s="687" t="s">
        <v>1713</v>
      </c>
      <c r="F462" s="871" t="str">
        <v/>
      </c>
    </row>
    <row r="463" spans="2:6" ht="14">
      <c r="B463" s="584" t="str">
        <v/>
      </c>
      <c r="C463" s="580" t="str">
        <v/>
      </c>
      <c r="D463" s="687"/>
      <c r="E463" s="687" t="s">
        <v>1713</v>
      </c>
      <c r="F463" s="871" t="str">
        <v/>
      </c>
    </row>
    <row r="464" spans="2:6" ht="14">
      <c r="B464" s="584" t="str">
        <v/>
      </c>
      <c r="C464" s="580" t="str">
        <v/>
      </c>
      <c r="D464" s="687"/>
      <c r="E464" s="687" t="s">
        <v>1713</v>
      </c>
      <c r="F464" s="871" t="str">
        <v/>
      </c>
    </row>
    <row r="465" spans="2:6" ht="14">
      <c r="B465" s="584" t="str">
        <v/>
      </c>
      <c r="C465" s="580" t="str">
        <v/>
      </c>
      <c r="D465" s="687"/>
      <c r="E465" s="687" t="s">
        <v>1713</v>
      </c>
      <c r="F465" s="871" t="str">
        <v/>
      </c>
    </row>
    <row r="466" spans="2:6" ht="14">
      <c r="B466" s="584" t="str">
        <v/>
      </c>
      <c r="C466" s="580" t="str">
        <v/>
      </c>
      <c r="D466" s="687"/>
      <c r="E466" s="687" t="s">
        <v>1713</v>
      </c>
      <c r="F466" s="871" t="str">
        <v/>
      </c>
    </row>
    <row r="467" spans="2:6" ht="14">
      <c r="B467" s="584" t="str">
        <v/>
      </c>
      <c r="C467" s="580" t="str">
        <v/>
      </c>
      <c r="D467" s="687"/>
      <c r="E467" s="687" t="s">
        <v>1713</v>
      </c>
      <c r="F467" s="871" t="str">
        <v/>
      </c>
    </row>
    <row r="468" spans="2:6" ht="14">
      <c r="B468" s="584" t="str">
        <v/>
      </c>
      <c r="C468" s="580" t="str">
        <v/>
      </c>
      <c r="D468" s="687"/>
      <c r="E468" s="687" t="s">
        <v>1713</v>
      </c>
      <c r="F468" s="871" t="str">
        <v/>
      </c>
    </row>
    <row r="469" spans="2:6" ht="14">
      <c r="B469" s="584" t="str">
        <v/>
      </c>
      <c r="C469" s="580" t="str">
        <v/>
      </c>
      <c r="D469" s="687"/>
      <c r="E469" s="687" t="s">
        <v>1713</v>
      </c>
      <c r="F469" s="871" t="str">
        <v/>
      </c>
    </row>
    <row r="470" spans="2:6" ht="14">
      <c r="B470" s="584" t="str">
        <v/>
      </c>
      <c r="C470" s="580" t="str">
        <v/>
      </c>
      <c r="D470" s="687"/>
      <c r="E470" s="687" t="s">
        <v>1713</v>
      </c>
      <c r="F470" s="871" t="str">
        <v/>
      </c>
    </row>
    <row r="471" spans="2:6" ht="14">
      <c r="B471" s="584" t="str">
        <v/>
      </c>
      <c r="C471" s="580" t="str">
        <v/>
      </c>
      <c r="D471" s="687"/>
      <c r="E471" s="687" t="s">
        <v>1713</v>
      </c>
      <c r="F471" s="871" t="str">
        <v/>
      </c>
    </row>
    <row r="472" spans="2:6" ht="14">
      <c r="B472" s="584" t="str">
        <v/>
      </c>
      <c r="C472" s="580" t="str">
        <v/>
      </c>
      <c r="D472" s="687"/>
      <c r="E472" s="687" t="s">
        <v>1713</v>
      </c>
      <c r="F472" s="871" t="str">
        <v/>
      </c>
    </row>
    <row r="473" spans="2:6" ht="14">
      <c r="B473" s="584" t="str">
        <v/>
      </c>
      <c r="C473" s="580" t="str">
        <v/>
      </c>
      <c r="D473" s="687"/>
      <c r="E473" s="687" t="s">
        <v>1713</v>
      </c>
      <c r="F473" s="871" t="str">
        <v/>
      </c>
    </row>
    <row r="474" spans="2:6" ht="14">
      <c r="B474" s="584" t="str">
        <v/>
      </c>
      <c r="C474" s="580" t="str">
        <v/>
      </c>
      <c r="D474" s="687"/>
      <c r="E474" s="687" t="s">
        <v>1713</v>
      </c>
      <c r="F474" s="871" t="str">
        <v/>
      </c>
    </row>
    <row r="475" spans="2:6" ht="14">
      <c r="B475" s="584" t="str">
        <v/>
      </c>
      <c r="C475" s="580" t="str">
        <v/>
      </c>
      <c r="D475" s="687"/>
      <c r="E475" s="687" t="s">
        <v>1713</v>
      </c>
      <c r="F475" s="871" t="str">
        <v/>
      </c>
    </row>
    <row r="476" spans="2:6" ht="14">
      <c r="B476" s="584" t="str">
        <v/>
      </c>
      <c r="C476" s="580" t="str">
        <v/>
      </c>
      <c r="D476" s="687"/>
      <c r="E476" s="687" t="s">
        <v>1713</v>
      </c>
      <c r="F476" s="871" t="str">
        <v/>
      </c>
    </row>
    <row r="477" spans="2:6" ht="14">
      <c r="B477" s="584" t="str">
        <v/>
      </c>
      <c r="C477" s="580" t="str">
        <v/>
      </c>
      <c r="D477" s="687"/>
      <c r="E477" s="687" t="s">
        <v>1713</v>
      </c>
      <c r="F477" s="871" t="str">
        <v/>
      </c>
    </row>
    <row r="478" spans="2:6" ht="14">
      <c r="B478" s="584" t="str">
        <v/>
      </c>
      <c r="C478" s="580" t="str">
        <v/>
      </c>
      <c r="D478" s="687"/>
      <c r="E478" s="687" t="s">
        <v>1713</v>
      </c>
      <c r="F478" s="871" t="str">
        <v/>
      </c>
    </row>
    <row r="479" spans="2:6" ht="14">
      <c r="B479" s="584" t="str">
        <v/>
      </c>
      <c r="C479" s="580" t="str">
        <v/>
      </c>
      <c r="D479" s="687"/>
      <c r="E479" s="687" t="s">
        <v>1713</v>
      </c>
      <c r="F479" s="871" t="str">
        <v/>
      </c>
    </row>
    <row r="480" spans="2:6" ht="14">
      <c r="B480" s="584" t="str">
        <v/>
      </c>
      <c r="C480" s="580" t="str">
        <v/>
      </c>
      <c r="D480" s="687"/>
      <c r="E480" s="687" t="s">
        <v>1713</v>
      </c>
      <c r="F480" s="871" t="str">
        <v/>
      </c>
    </row>
    <row r="481" spans="2:6" ht="14">
      <c r="B481" s="584" t="str">
        <v/>
      </c>
      <c r="C481" s="580" t="str">
        <v/>
      </c>
      <c r="D481" s="687"/>
      <c r="E481" s="687" t="s">
        <v>1713</v>
      </c>
      <c r="F481" s="871" t="str">
        <v/>
      </c>
    </row>
    <row r="482" spans="2:6" ht="14">
      <c r="B482" s="584" t="str">
        <v/>
      </c>
      <c r="C482" s="580" t="str">
        <v/>
      </c>
      <c r="D482" s="687"/>
      <c r="E482" s="687" t="s">
        <v>1713</v>
      </c>
      <c r="F482" s="871" t="str">
        <v/>
      </c>
    </row>
    <row r="483" spans="2:6" ht="14">
      <c r="B483" s="584" t="str">
        <v/>
      </c>
      <c r="C483" s="580" t="str">
        <v/>
      </c>
      <c r="D483" s="687"/>
      <c r="E483" s="687" t="s">
        <v>1713</v>
      </c>
      <c r="F483" s="871" t="str">
        <v/>
      </c>
    </row>
    <row r="484" spans="2:6" ht="14">
      <c r="B484" s="584" t="str">
        <v/>
      </c>
      <c r="C484" s="580" t="str">
        <v/>
      </c>
      <c r="D484" s="687"/>
      <c r="E484" s="687" t="s">
        <v>1713</v>
      </c>
      <c r="F484" s="871" t="str">
        <v/>
      </c>
    </row>
    <row r="485" spans="2:6" ht="14">
      <c r="B485" s="584" t="str">
        <v/>
      </c>
      <c r="C485" s="580" t="str">
        <v/>
      </c>
      <c r="D485" s="687"/>
      <c r="E485" s="687" t="s">
        <v>1713</v>
      </c>
      <c r="F485" s="871" t="str">
        <v/>
      </c>
    </row>
    <row r="486" spans="2:6" ht="14">
      <c r="B486" s="584" t="str">
        <v/>
      </c>
      <c r="C486" s="580" t="str">
        <v/>
      </c>
      <c r="D486" s="687"/>
      <c r="E486" s="687" t="s">
        <v>1713</v>
      </c>
      <c r="F486" s="871" t="str">
        <v/>
      </c>
    </row>
    <row r="487" spans="2:6" ht="14">
      <c r="B487" s="584" t="str">
        <v/>
      </c>
      <c r="C487" s="580" t="str">
        <v/>
      </c>
      <c r="D487" s="687"/>
      <c r="E487" s="687" t="s">
        <v>1713</v>
      </c>
      <c r="F487" s="871" t="str">
        <v/>
      </c>
    </row>
    <row r="488" spans="2:6" ht="14">
      <c r="B488" s="584" t="str">
        <v/>
      </c>
      <c r="C488" s="580" t="str">
        <v/>
      </c>
      <c r="D488" s="687"/>
      <c r="E488" s="687" t="s">
        <v>1713</v>
      </c>
      <c r="F488" s="871" t="str">
        <v/>
      </c>
    </row>
    <row r="489" spans="2:6" ht="14">
      <c r="B489" s="584" t="str">
        <v/>
      </c>
      <c r="C489" s="580" t="str">
        <v/>
      </c>
      <c r="D489" s="687"/>
      <c r="E489" s="687" t="s">
        <v>1713</v>
      </c>
      <c r="F489" s="871" t="str">
        <v/>
      </c>
    </row>
    <row r="490" spans="2:6" ht="14">
      <c r="B490" s="584" t="str">
        <v/>
      </c>
      <c r="C490" s="580" t="str">
        <v/>
      </c>
      <c r="D490" s="687"/>
      <c r="E490" s="687" t="s">
        <v>1713</v>
      </c>
      <c r="F490" s="871" t="str">
        <v/>
      </c>
    </row>
    <row r="491" spans="2:6" ht="14">
      <c r="B491" s="584" t="str">
        <v/>
      </c>
      <c r="C491" s="580" t="str">
        <v/>
      </c>
      <c r="D491" s="687"/>
      <c r="E491" s="687" t="s">
        <v>1713</v>
      </c>
      <c r="F491" s="871" t="str">
        <v/>
      </c>
    </row>
    <row r="492" spans="2:6" ht="14">
      <c r="B492" s="584" t="str">
        <v/>
      </c>
      <c r="C492" s="580" t="str">
        <v/>
      </c>
      <c r="D492" s="687"/>
      <c r="E492" s="687" t="s">
        <v>1713</v>
      </c>
      <c r="F492" s="871" t="str">
        <v/>
      </c>
    </row>
    <row r="493" spans="2:6" ht="14">
      <c r="B493" s="584" t="str">
        <v/>
      </c>
      <c r="C493" s="580" t="str">
        <v/>
      </c>
      <c r="D493" s="687"/>
      <c r="E493" s="687" t="s">
        <v>1713</v>
      </c>
      <c r="F493" s="871" t="str">
        <v/>
      </c>
    </row>
    <row r="494" spans="2:6" ht="14">
      <c r="B494" s="584" t="str">
        <v/>
      </c>
      <c r="C494" s="580" t="str">
        <v/>
      </c>
      <c r="D494" s="687"/>
      <c r="E494" s="687" t="s">
        <v>1713</v>
      </c>
      <c r="F494" s="871" t="str">
        <v/>
      </c>
    </row>
    <row r="495" spans="2:6" ht="14">
      <c r="B495" s="584" t="str">
        <v/>
      </c>
      <c r="C495" s="580" t="str">
        <v/>
      </c>
      <c r="D495" s="687"/>
      <c r="E495" s="687" t="s">
        <v>1713</v>
      </c>
      <c r="F495" s="871" t="str">
        <v/>
      </c>
    </row>
    <row r="496" spans="2:6" ht="14">
      <c r="B496" s="584" t="str">
        <v/>
      </c>
      <c r="C496" s="580" t="str">
        <v/>
      </c>
      <c r="D496" s="687"/>
      <c r="E496" s="687" t="s">
        <v>1713</v>
      </c>
      <c r="F496" s="871" t="str">
        <v/>
      </c>
    </row>
    <row r="497" spans="2:6" ht="14">
      <c r="B497" s="584" t="str">
        <v/>
      </c>
      <c r="C497" s="580" t="str">
        <v/>
      </c>
      <c r="D497" s="687"/>
      <c r="E497" s="687" t="s">
        <v>1713</v>
      </c>
      <c r="F497" s="871" t="str">
        <v/>
      </c>
    </row>
    <row r="498" spans="2:6" ht="14">
      <c r="B498" s="584" t="str">
        <v/>
      </c>
      <c r="C498" s="580" t="str">
        <v/>
      </c>
      <c r="D498" s="687"/>
      <c r="E498" s="687" t="s">
        <v>1713</v>
      </c>
      <c r="F498" s="871" t="str">
        <v/>
      </c>
    </row>
    <row r="499" spans="2:6" ht="14">
      <c r="B499" s="584" t="str">
        <v/>
      </c>
      <c r="C499" s="580" t="str">
        <v/>
      </c>
      <c r="D499" s="687"/>
      <c r="E499" s="687" t="s">
        <v>1713</v>
      </c>
      <c r="F499" s="871" t="str">
        <v/>
      </c>
    </row>
    <row r="500" spans="2:6" ht="14">
      <c r="B500" s="584" t="str">
        <v/>
      </c>
      <c r="C500" s="580" t="str">
        <v/>
      </c>
      <c r="D500" s="687"/>
      <c r="E500" s="687" t="s">
        <v>1713</v>
      </c>
      <c r="F500" s="871" t="str">
        <v/>
      </c>
    </row>
    <row r="501" spans="2:6" ht="14">
      <c r="B501" s="584" t="str">
        <v/>
      </c>
      <c r="C501" s="580" t="str">
        <v/>
      </c>
      <c r="D501" s="687"/>
      <c r="E501" s="687" t="s">
        <v>1713</v>
      </c>
      <c r="F501" s="871" t="str">
        <v/>
      </c>
    </row>
    <row r="502" spans="2:6" ht="14">
      <c r="B502" s="584" t="str">
        <v/>
      </c>
      <c r="C502" s="580" t="str">
        <v/>
      </c>
      <c r="D502" s="687"/>
      <c r="E502" s="687" t="s">
        <v>1713</v>
      </c>
      <c r="F502" s="871" t="str">
        <v/>
      </c>
    </row>
    <row r="503" spans="2:6" ht="14">
      <c r="B503" s="584" t="str">
        <v/>
      </c>
      <c r="C503" s="580" t="str">
        <v/>
      </c>
      <c r="D503" s="687"/>
      <c r="E503" s="687" t="s">
        <v>1713</v>
      </c>
      <c r="F503" s="871" t="str">
        <v/>
      </c>
    </row>
    <row r="504" spans="2:6" ht="14">
      <c r="B504" s="584" t="str">
        <v/>
      </c>
      <c r="C504" s="580" t="str">
        <v/>
      </c>
      <c r="D504" s="687"/>
      <c r="E504" s="687" t="s">
        <v>1713</v>
      </c>
      <c r="F504" s="871" t="str">
        <v/>
      </c>
    </row>
    <row r="505" spans="2:6" ht="14">
      <c r="B505" s="584" t="str">
        <v/>
      </c>
      <c r="C505" s="580" t="str">
        <v/>
      </c>
      <c r="D505" s="687"/>
      <c r="E505" s="687" t="s">
        <v>1713</v>
      </c>
      <c r="F505" s="871" t="str">
        <v/>
      </c>
    </row>
    <row r="506" spans="2:6" ht="14">
      <c r="B506" s="584" t="str">
        <v/>
      </c>
      <c r="C506" s="580" t="str">
        <v/>
      </c>
      <c r="D506" s="687"/>
      <c r="E506" s="687" t="s">
        <v>1713</v>
      </c>
      <c r="F506" s="871" t="str">
        <v/>
      </c>
    </row>
    <row r="507" spans="2:6" ht="14">
      <c r="B507" s="584" t="str">
        <v/>
      </c>
      <c r="C507" s="580" t="str">
        <v/>
      </c>
      <c r="D507" s="687"/>
      <c r="E507" s="687" t="s">
        <v>1713</v>
      </c>
      <c r="F507" s="871" t="str">
        <v/>
      </c>
    </row>
    <row r="508" spans="2:6" ht="14">
      <c r="B508" s="584" t="str">
        <v/>
      </c>
      <c r="C508" s="580" t="str">
        <v/>
      </c>
      <c r="D508" s="687"/>
      <c r="E508" s="687" t="s">
        <v>1713</v>
      </c>
      <c r="F508" s="871" t="str">
        <v/>
      </c>
    </row>
    <row r="509" spans="2:6" ht="14">
      <c r="B509" s="584" t="str">
        <v/>
      </c>
      <c r="C509" s="580" t="str">
        <v/>
      </c>
      <c r="D509" s="687"/>
      <c r="E509" s="687" t="s">
        <v>1713</v>
      </c>
      <c r="F509" s="871" t="str">
        <v/>
      </c>
    </row>
    <row r="510" spans="2:6" ht="14">
      <c r="B510" s="584" t="str">
        <v/>
      </c>
      <c r="C510" s="580" t="str">
        <v/>
      </c>
      <c r="D510" s="687"/>
      <c r="E510" s="687" t="s">
        <v>1713</v>
      </c>
      <c r="F510" s="871" t="str">
        <v/>
      </c>
    </row>
    <row r="511" spans="2:6" ht="14">
      <c r="B511" s="584" t="str">
        <v/>
      </c>
      <c r="C511" s="580" t="str">
        <v/>
      </c>
      <c r="D511" s="687"/>
      <c r="E511" s="687" t="s">
        <v>1713</v>
      </c>
      <c r="F511" s="871" t="str">
        <v/>
      </c>
    </row>
    <row r="512" spans="2:6" ht="14">
      <c r="B512" s="584" t="str">
        <v/>
      </c>
      <c r="C512" s="580" t="str">
        <v/>
      </c>
      <c r="D512" s="687"/>
      <c r="E512" s="687" t="s">
        <v>1713</v>
      </c>
      <c r="F512" s="871" t="str">
        <v/>
      </c>
    </row>
    <row r="513" spans="2:6" ht="14">
      <c r="B513" s="584" t="str">
        <v/>
      </c>
      <c r="C513" s="580" t="str">
        <v/>
      </c>
      <c r="D513" s="687"/>
      <c r="E513" s="687" t="s">
        <v>1713</v>
      </c>
      <c r="F513" s="871" t="str">
        <v/>
      </c>
    </row>
    <row r="514" spans="2:6" ht="14">
      <c r="B514" s="584" t="str">
        <v/>
      </c>
      <c r="C514" s="580" t="str">
        <v/>
      </c>
      <c r="D514" s="687"/>
      <c r="E514" s="687" t="s">
        <v>1713</v>
      </c>
      <c r="F514" s="871" t="str">
        <v/>
      </c>
    </row>
    <row r="515" spans="2:6" ht="14">
      <c r="B515" s="584" t="str">
        <v/>
      </c>
      <c r="C515" s="580" t="str">
        <v/>
      </c>
      <c r="D515" s="687"/>
      <c r="E515" s="687" t="s">
        <v>1713</v>
      </c>
      <c r="F515" s="871" t="str">
        <v/>
      </c>
    </row>
    <row r="516" spans="2:6" ht="14">
      <c r="B516" s="584" t="str">
        <v/>
      </c>
      <c r="C516" s="580" t="str">
        <v/>
      </c>
      <c r="D516" s="687"/>
      <c r="E516" s="687" t="s">
        <v>1713</v>
      </c>
      <c r="F516" s="871" t="str">
        <v/>
      </c>
    </row>
    <row r="517" spans="2:6" ht="14">
      <c r="B517" s="584" t="str">
        <v/>
      </c>
      <c r="C517" s="580" t="str">
        <v/>
      </c>
      <c r="D517" s="687"/>
      <c r="E517" s="687" t="s">
        <v>1713</v>
      </c>
      <c r="F517" s="871" t="str">
        <v/>
      </c>
    </row>
    <row r="518" spans="2:6" ht="14">
      <c r="B518" s="584" t="str">
        <v/>
      </c>
      <c r="C518" s="580" t="str">
        <v/>
      </c>
      <c r="D518" s="687"/>
      <c r="E518" s="687" t="s">
        <v>1713</v>
      </c>
      <c r="F518" s="871" t="str">
        <v/>
      </c>
    </row>
    <row r="519" spans="2:6" ht="14">
      <c r="B519" s="584" t="str">
        <v/>
      </c>
      <c r="C519" s="580" t="str">
        <v/>
      </c>
      <c r="D519" s="687"/>
      <c r="E519" s="687" t="s">
        <v>1713</v>
      </c>
      <c r="F519" s="871" t="str">
        <v/>
      </c>
    </row>
    <row r="520" spans="2:6" ht="14">
      <c r="B520" s="584" t="str">
        <v/>
      </c>
      <c r="C520" s="580" t="str">
        <v/>
      </c>
      <c r="D520" s="687"/>
      <c r="E520" s="687" t="s">
        <v>1713</v>
      </c>
      <c r="F520" s="871" t="str">
        <v/>
      </c>
    </row>
    <row r="521" spans="2:6" ht="14">
      <c r="B521" s="584" t="str">
        <v/>
      </c>
      <c r="C521" s="580" t="str">
        <v/>
      </c>
      <c r="D521" s="687"/>
      <c r="E521" s="687" t="s">
        <v>1713</v>
      </c>
      <c r="F521" s="871" t="str">
        <v/>
      </c>
    </row>
    <row r="522" spans="2:6" ht="14">
      <c r="B522" s="584" t="str">
        <v/>
      </c>
      <c r="C522" s="580" t="str">
        <v/>
      </c>
      <c r="D522" s="687"/>
      <c r="E522" s="687" t="s">
        <v>1713</v>
      </c>
      <c r="F522" s="871" t="str">
        <v/>
      </c>
    </row>
    <row r="523" spans="2:6" ht="14">
      <c r="B523" s="584" t="str">
        <v/>
      </c>
      <c r="C523" s="580" t="str">
        <v/>
      </c>
      <c r="D523" s="687"/>
      <c r="E523" s="687" t="s">
        <v>1713</v>
      </c>
      <c r="F523" s="871" t="str">
        <v/>
      </c>
    </row>
    <row r="524" spans="2:6" ht="14">
      <c r="B524" s="584" t="str">
        <v/>
      </c>
      <c r="C524" s="580" t="str">
        <v/>
      </c>
      <c r="D524" s="687"/>
      <c r="E524" s="687" t="s">
        <v>1713</v>
      </c>
      <c r="F524" s="871" t="str">
        <v/>
      </c>
    </row>
    <row r="525" spans="2:6" ht="14">
      <c r="B525" s="584" t="str">
        <v/>
      </c>
      <c r="C525" s="580" t="str">
        <v/>
      </c>
      <c r="D525" s="687"/>
      <c r="E525" s="687" t="s">
        <v>1713</v>
      </c>
      <c r="F525" s="871" t="str">
        <v/>
      </c>
    </row>
    <row r="526" spans="2:6" ht="14">
      <c r="B526" s="584" t="str">
        <v/>
      </c>
      <c r="C526" s="580" t="str">
        <v/>
      </c>
      <c r="D526" s="687"/>
      <c r="E526" s="687" t="s">
        <v>1713</v>
      </c>
      <c r="F526" s="871" t="str">
        <v/>
      </c>
    </row>
    <row r="527" spans="2:6" ht="14">
      <c r="B527" s="584" t="str">
        <v/>
      </c>
      <c r="C527" s="580" t="str">
        <v/>
      </c>
      <c r="D527" s="687"/>
      <c r="E527" s="687" t="s">
        <v>1713</v>
      </c>
      <c r="F527" s="871" t="str">
        <v/>
      </c>
    </row>
    <row r="528" spans="2:6" ht="14">
      <c r="B528" s="584" t="str">
        <v/>
      </c>
      <c r="C528" s="580" t="str">
        <v/>
      </c>
      <c r="D528" s="687"/>
      <c r="E528" s="687" t="s">
        <v>1713</v>
      </c>
      <c r="F528" s="871" t="str">
        <v/>
      </c>
    </row>
    <row r="529" spans="2:6" ht="14">
      <c r="B529" s="584" t="str">
        <v/>
      </c>
      <c r="C529" s="580" t="str">
        <v/>
      </c>
      <c r="D529" s="687"/>
      <c r="E529" s="687" t="s">
        <v>1713</v>
      </c>
      <c r="F529" s="871" t="str">
        <v/>
      </c>
    </row>
    <row r="530" spans="2:6" ht="14">
      <c r="B530" s="584" t="str">
        <v/>
      </c>
      <c r="C530" s="580" t="str">
        <v/>
      </c>
      <c r="D530" s="687"/>
      <c r="E530" s="687" t="s">
        <v>1713</v>
      </c>
      <c r="F530" s="871" t="str">
        <v/>
      </c>
    </row>
    <row r="531" spans="2:6" ht="14">
      <c r="B531" s="584" t="str">
        <v/>
      </c>
      <c r="C531" s="580" t="str">
        <v/>
      </c>
      <c r="D531" s="687"/>
      <c r="E531" s="687" t="s">
        <v>1713</v>
      </c>
      <c r="F531" s="871" t="str">
        <v/>
      </c>
    </row>
    <row r="532" spans="2:6" ht="14">
      <c r="B532" s="584" t="str">
        <v/>
      </c>
      <c r="C532" s="580" t="str">
        <v/>
      </c>
      <c r="D532" s="687"/>
      <c r="E532" s="687" t="s">
        <v>1713</v>
      </c>
      <c r="F532" s="871" t="str">
        <v/>
      </c>
    </row>
    <row r="533" spans="2:6" ht="14">
      <c r="B533" s="584" t="str">
        <v/>
      </c>
      <c r="C533" s="580" t="str">
        <v/>
      </c>
      <c r="D533" s="687"/>
      <c r="E533" s="687" t="s">
        <v>1713</v>
      </c>
      <c r="F533" s="871" t="str">
        <v/>
      </c>
    </row>
    <row r="534" spans="2:6" ht="14">
      <c r="B534" s="584" t="str">
        <v/>
      </c>
      <c r="C534" s="580" t="str">
        <v/>
      </c>
      <c r="D534" s="687"/>
      <c r="E534" s="687" t="s">
        <v>1713</v>
      </c>
      <c r="F534" s="871" t="str">
        <v/>
      </c>
    </row>
    <row r="535" spans="2:6" ht="14">
      <c r="B535" s="584" t="str">
        <v/>
      </c>
      <c r="C535" s="580" t="str">
        <v/>
      </c>
      <c r="D535" s="687"/>
      <c r="E535" s="687" t="s">
        <v>1713</v>
      </c>
      <c r="F535" s="871" t="str">
        <v/>
      </c>
    </row>
    <row r="536" spans="2:6" ht="14">
      <c r="B536" s="584" t="str">
        <v/>
      </c>
      <c r="C536" s="580" t="str">
        <v/>
      </c>
      <c r="D536" s="687"/>
      <c r="E536" s="687" t="s">
        <v>1713</v>
      </c>
      <c r="F536" s="871" t="str">
        <v/>
      </c>
    </row>
    <row r="537" spans="2:6" ht="14">
      <c r="B537" s="584" t="str">
        <v/>
      </c>
      <c r="C537" s="580" t="str">
        <v/>
      </c>
      <c r="D537" s="687"/>
      <c r="E537" s="687" t="s">
        <v>1713</v>
      </c>
      <c r="F537" s="871" t="str">
        <v/>
      </c>
    </row>
    <row r="538" spans="2:6" ht="14">
      <c r="B538" s="584" t="str">
        <v/>
      </c>
      <c r="C538" s="580" t="str">
        <v/>
      </c>
      <c r="D538" s="687"/>
      <c r="E538" s="687" t="s">
        <v>1713</v>
      </c>
      <c r="F538" s="871" t="str">
        <v/>
      </c>
    </row>
    <row r="539" spans="2:6" ht="14">
      <c r="B539" s="584" t="str">
        <v/>
      </c>
      <c r="C539" s="580" t="str">
        <v/>
      </c>
      <c r="D539" s="687"/>
      <c r="E539" s="687" t="s">
        <v>1713</v>
      </c>
      <c r="F539" s="871" t="str">
        <v/>
      </c>
    </row>
    <row r="540" spans="2:6" ht="14">
      <c r="B540" s="584" t="str">
        <v/>
      </c>
      <c r="C540" s="580" t="str">
        <v/>
      </c>
      <c r="D540" s="687"/>
      <c r="E540" s="687" t="s">
        <v>1713</v>
      </c>
      <c r="F540" s="871" t="str">
        <v/>
      </c>
    </row>
    <row r="541" spans="2:6" ht="14">
      <c r="B541" s="584" t="str">
        <v/>
      </c>
      <c r="C541" s="580" t="str">
        <v/>
      </c>
      <c r="D541" s="687"/>
      <c r="E541" s="687" t="s">
        <v>1713</v>
      </c>
      <c r="F541" s="871" t="str">
        <v/>
      </c>
    </row>
    <row r="542" spans="2:6" ht="14">
      <c r="B542" s="584" t="str">
        <v/>
      </c>
      <c r="C542" s="580" t="str">
        <v/>
      </c>
      <c r="D542" s="687"/>
      <c r="E542" s="687" t="s">
        <v>1713</v>
      </c>
      <c r="F542" s="871" t="str">
        <v/>
      </c>
    </row>
    <row r="543" spans="2:6" ht="14">
      <c r="B543" s="584" t="str">
        <v/>
      </c>
      <c r="C543" s="580" t="str">
        <v/>
      </c>
      <c r="D543" s="687"/>
      <c r="E543" s="687" t="s">
        <v>1713</v>
      </c>
      <c r="F543" s="871" t="str">
        <v/>
      </c>
    </row>
    <row r="544" spans="2:6" ht="14">
      <c r="B544" s="584" t="str">
        <v/>
      </c>
      <c r="C544" s="580" t="str">
        <v/>
      </c>
      <c r="D544" s="687"/>
      <c r="E544" s="687" t="s">
        <v>1713</v>
      </c>
      <c r="F544" s="871" t="str">
        <v/>
      </c>
    </row>
    <row r="545" spans="2:6" ht="14">
      <c r="B545" s="584" t="str">
        <v/>
      </c>
      <c r="C545" s="580" t="str">
        <v/>
      </c>
      <c r="D545" s="687"/>
      <c r="E545" s="687" t="s">
        <v>1713</v>
      </c>
      <c r="F545" s="871" t="str">
        <v/>
      </c>
    </row>
    <row r="546" spans="2:6" ht="14">
      <c r="B546" s="584" t="str">
        <v/>
      </c>
      <c r="C546" s="580" t="str">
        <v/>
      </c>
      <c r="D546" s="687"/>
      <c r="E546" s="687" t="s">
        <v>1713</v>
      </c>
      <c r="F546" s="871" t="str">
        <v/>
      </c>
    </row>
    <row r="547" spans="2:6" ht="14">
      <c r="B547" s="584" t="str">
        <v/>
      </c>
      <c r="C547" s="580" t="str">
        <v/>
      </c>
      <c r="D547" s="687"/>
      <c r="E547" s="687" t="s">
        <v>1713</v>
      </c>
      <c r="F547" s="871" t="str">
        <v/>
      </c>
    </row>
    <row r="548" spans="2:6" ht="14">
      <c r="B548" s="584" t="str">
        <v/>
      </c>
      <c r="C548" s="580" t="str">
        <v/>
      </c>
      <c r="D548" s="687"/>
      <c r="E548" s="687" t="s">
        <v>1713</v>
      </c>
      <c r="F548" s="871" t="str">
        <v/>
      </c>
    </row>
    <row r="549" spans="2:6" ht="14">
      <c r="B549" s="584" t="str">
        <v/>
      </c>
      <c r="C549" s="580" t="str">
        <v/>
      </c>
      <c r="D549" s="687"/>
      <c r="E549" s="687" t="s">
        <v>1713</v>
      </c>
      <c r="F549" s="871" t="str">
        <v/>
      </c>
    </row>
    <row r="550" spans="2:6" ht="14">
      <c r="B550" s="584" t="str">
        <v/>
      </c>
      <c r="C550" s="580" t="str">
        <v/>
      </c>
      <c r="D550" s="687"/>
      <c r="E550" s="687" t="s">
        <v>1713</v>
      </c>
      <c r="F550" s="871" t="str">
        <v/>
      </c>
    </row>
    <row r="551" spans="2:6" ht="14">
      <c r="B551" s="584" t="str">
        <v/>
      </c>
      <c r="C551" s="580" t="str">
        <v/>
      </c>
      <c r="D551" s="687"/>
      <c r="E551" s="687" t="s">
        <v>1713</v>
      </c>
      <c r="F551" s="871" t="str">
        <v/>
      </c>
    </row>
    <row r="552" spans="2:6" ht="14">
      <c r="B552" s="584" t="str">
        <v/>
      </c>
      <c r="C552" s="580" t="str">
        <v/>
      </c>
      <c r="D552" s="687"/>
      <c r="E552" s="687" t="s">
        <v>1713</v>
      </c>
      <c r="F552" s="871" t="str">
        <v/>
      </c>
    </row>
    <row r="553" spans="2:6" ht="14">
      <c r="B553" s="584" t="str">
        <v/>
      </c>
      <c r="C553" s="580" t="str">
        <v/>
      </c>
      <c r="D553" s="687"/>
      <c r="E553" s="687" t="s">
        <v>1713</v>
      </c>
      <c r="F553" s="871" t="str">
        <v/>
      </c>
    </row>
    <row r="554" spans="2:6" ht="14">
      <c r="B554" s="584" t="str">
        <v/>
      </c>
      <c r="C554" s="580" t="str">
        <v/>
      </c>
      <c r="D554" s="687"/>
      <c r="E554" s="687" t="s">
        <v>1713</v>
      </c>
      <c r="F554" s="871" t="str">
        <v/>
      </c>
    </row>
    <row r="555" spans="2:6" ht="14">
      <c r="B555" s="584" t="str">
        <v/>
      </c>
      <c r="C555" s="580" t="str">
        <v/>
      </c>
      <c r="D555" s="687"/>
      <c r="E555" s="687" t="s">
        <v>1713</v>
      </c>
      <c r="F555" s="871" t="str">
        <v/>
      </c>
    </row>
    <row r="556" spans="2:6" ht="14">
      <c r="B556" s="584" t="str">
        <v/>
      </c>
      <c r="C556" s="580" t="str">
        <v/>
      </c>
      <c r="D556" s="687"/>
      <c r="E556" s="687" t="s">
        <v>1713</v>
      </c>
      <c r="F556" s="871" t="str">
        <v/>
      </c>
    </row>
    <row r="557" spans="2:6" ht="14">
      <c r="B557" s="584" t="str">
        <v/>
      </c>
      <c r="C557" s="580" t="str">
        <v/>
      </c>
      <c r="D557" s="687"/>
      <c r="E557" s="687" t="s">
        <v>1713</v>
      </c>
      <c r="F557" s="871" t="str">
        <v/>
      </c>
    </row>
    <row r="558" spans="2:6" ht="14">
      <c r="B558" s="584" t="str">
        <v/>
      </c>
      <c r="C558" s="580" t="str">
        <v/>
      </c>
      <c r="D558" s="687"/>
      <c r="E558" s="687" t="s">
        <v>1713</v>
      </c>
      <c r="F558" s="871" t="str">
        <v/>
      </c>
    </row>
    <row r="559" spans="2:6" ht="14">
      <c r="B559" s="584" t="str">
        <v/>
      </c>
      <c r="C559" s="580" t="str">
        <v/>
      </c>
      <c r="D559" s="687"/>
      <c r="E559" s="687" t="s">
        <v>1713</v>
      </c>
      <c r="F559" s="871" t="str">
        <v/>
      </c>
    </row>
    <row r="560" spans="2:6" ht="14">
      <c r="B560" s="584" t="str">
        <v/>
      </c>
      <c r="C560" s="580" t="str">
        <v/>
      </c>
      <c r="D560" s="687"/>
      <c r="E560" s="687" t="s">
        <v>1713</v>
      </c>
      <c r="F560" s="871" t="str">
        <v/>
      </c>
    </row>
    <row r="561" spans="2:6" ht="14">
      <c r="B561" s="584" t="str">
        <v/>
      </c>
      <c r="C561" s="580" t="str">
        <v/>
      </c>
      <c r="D561" s="687"/>
      <c r="E561" s="687" t="s">
        <v>1713</v>
      </c>
      <c r="F561" s="871" t="str">
        <v/>
      </c>
    </row>
    <row r="562" spans="2:6" ht="14">
      <c r="B562" s="584" t="str">
        <v/>
      </c>
      <c r="C562" s="580" t="str">
        <v/>
      </c>
      <c r="D562" s="687"/>
      <c r="E562" s="687" t="s">
        <v>1713</v>
      </c>
      <c r="F562" s="871" t="str">
        <v/>
      </c>
    </row>
    <row r="563" spans="2:6" ht="14">
      <c r="B563" s="584" t="str">
        <v/>
      </c>
      <c r="C563" s="580" t="str">
        <v/>
      </c>
      <c r="D563" s="687"/>
      <c r="E563" s="687" t="s">
        <v>1713</v>
      </c>
      <c r="F563" s="871" t="str">
        <v/>
      </c>
    </row>
    <row r="564" spans="2:6" ht="14">
      <c r="B564" s="584" t="str">
        <v/>
      </c>
      <c r="C564" s="580" t="str">
        <v/>
      </c>
      <c r="D564" s="687"/>
      <c r="E564" s="687" t="s">
        <v>1713</v>
      </c>
      <c r="F564" s="871" t="str">
        <v/>
      </c>
    </row>
    <row r="565" spans="2:6" ht="14">
      <c r="B565" s="584" t="str">
        <v/>
      </c>
      <c r="C565" s="580" t="str">
        <v/>
      </c>
      <c r="D565" s="687"/>
      <c r="E565" s="687" t="s">
        <v>1713</v>
      </c>
      <c r="F565" s="871" t="str">
        <v/>
      </c>
    </row>
    <row r="566" spans="2:6" ht="14">
      <c r="B566" s="584" t="str">
        <v/>
      </c>
      <c r="C566" s="580" t="str">
        <v/>
      </c>
      <c r="D566" s="687"/>
      <c r="E566" s="687" t="s">
        <v>1713</v>
      </c>
      <c r="F566" s="871" t="str">
        <v/>
      </c>
    </row>
    <row r="567" spans="2:6" ht="14">
      <c r="B567" s="584" t="str">
        <v/>
      </c>
      <c r="C567" s="580" t="str">
        <v/>
      </c>
      <c r="D567" s="687"/>
      <c r="E567" s="687" t="s">
        <v>1713</v>
      </c>
      <c r="F567" s="871" t="str">
        <v/>
      </c>
    </row>
    <row r="568" spans="2:6" ht="14">
      <c r="B568" s="584" t="str">
        <v/>
      </c>
      <c r="C568" s="580" t="str">
        <v/>
      </c>
      <c r="D568" s="687"/>
      <c r="E568" s="687" t="s">
        <v>1713</v>
      </c>
      <c r="F568" s="871" t="str">
        <v/>
      </c>
    </row>
    <row r="569" spans="2:6" ht="14">
      <c r="B569" s="584" t="str">
        <v/>
      </c>
      <c r="C569" s="580" t="str">
        <v/>
      </c>
      <c r="D569" s="687"/>
      <c r="E569" s="687" t="s">
        <v>1713</v>
      </c>
      <c r="F569" s="871" t="str">
        <v/>
      </c>
    </row>
    <row r="570" spans="2:6" ht="14">
      <c r="B570" s="584" t="str">
        <v/>
      </c>
      <c r="C570" s="580" t="str">
        <v/>
      </c>
      <c r="D570" s="687"/>
      <c r="E570" s="687" t="s">
        <v>1713</v>
      </c>
      <c r="F570" s="871" t="str">
        <v/>
      </c>
    </row>
    <row r="571" spans="2:6" ht="14">
      <c r="B571" s="584" t="str">
        <v/>
      </c>
      <c r="C571" s="580" t="str">
        <v/>
      </c>
      <c r="D571" s="687"/>
      <c r="E571" s="687" t="s">
        <v>1713</v>
      </c>
      <c r="F571" s="871" t="str">
        <v/>
      </c>
    </row>
    <row r="572" spans="2:6" ht="14">
      <c r="B572" s="584" t="str">
        <v/>
      </c>
      <c r="C572" s="580" t="str">
        <v/>
      </c>
      <c r="D572" s="687"/>
      <c r="E572" s="687" t="s">
        <v>1713</v>
      </c>
      <c r="F572" s="871" t="str">
        <v/>
      </c>
    </row>
    <row r="573" spans="2:6" ht="14">
      <c r="B573" s="584" t="str">
        <v/>
      </c>
      <c r="C573" s="580" t="str">
        <v/>
      </c>
      <c r="D573" s="687"/>
      <c r="E573" s="687" t="s">
        <v>1713</v>
      </c>
      <c r="F573" s="871" t="str">
        <v/>
      </c>
    </row>
    <row r="574" spans="2:6" ht="14">
      <c r="B574" s="584" t="str">
        <v/>
      </c>
      <c r="C574" s="580" t="str">
        <v/>
      </c>
      <c r="D574" s="687"/>
      <c r="E574" s="687" t="s">
        <v>1713</v>
      </c>
      <c r="F574" s="871" t="str">
        <v/>
      </c>
    </row>
    <row r="575" spans="2:6" ht="14">
      <c r="B575" s="584" t="str">
        <v/>
      </c>
      <c r="C575" s="580" t="str">
        <v/>
      </c>
      <c r="D575" s="687"/>
      <c r="E575" s="687" t="s">
        <v>1713</v>
      </c>
      <c r="F575" s="871" t="str">
        <v/>
      </c>
    </row>
    <row r="576" spans="2:6" ht="14">
      <c r="B576" s="584" t="str">
        <v/>
      </c>
      <c r="C576" s="580" t="str">
        <v/>
      </c>
      <c r="D576" s="687"/>
      <c r="E576" s="687" t="s">
        <v>1713</v>
      </c>
      <c r="F576" s="871" t="str">
        <v/>
      </c>
    </row>
    <row r="577" spans="2:6" ht="14">
      <c r="B577" s="584" t="str">
        <v/>
      </c>
      <c r="C577" s="580" t="str">
        <v/>
      </c>
      <c r="D577" s="687"/>
      <c r="E577" s="687" t="s">
        <v>1713</v>
      </c>
      <c r="F577" s="871" t="str">
        <v/>
      </c>
    </row>
    <row r="578" spans="2:6" ht="14">
      <c r="B578" s="584" t="str">
        <v/>
      </c>
      <c r="C578" s="580" t="str">
        <v/>
      </c>
      <c r="D578" s="687"/>
      <c r="E578" s="687" t="s">
        <v>1713</v>
      </c>
      <c r="F578" s="871" t="str">
        <v/>
      </c>
    </row>
    <row r="579" spans="2:6" ht="14">
      <c r="B579" s="584" t="str">
        <v/>
      </c>
      <c r="C579" s="580" t="str">
        <v/>
      </c>
      <c r="D579" s="687"/>
      <c r="E579" s="687" t="s">
        <v>1713</v>
      </c>
      <c r="F579" s="871" t="str">
        <v/>
      </c>
    </row>
    <row r="580" spans="2:6" ht="14">
      <c r="B580" s="584" t="str">
        <v/>
      </c>
      <c r="C580" s="580" t="str">
        <v/>
      </c>
      <c r="D580" s="687"/>
      <c r="E580" s="687" t="s">
        <v>1713</v>
      </c>
      <c r="F580" s="871" t="str">
        <v/>
      </c>
    </row>
    <row r="581" spans="2:6" ht="14">
      <c r="B581" s="584" t="str">
        <v/>
      </c>
      <c r="C581" s="580" t="str">
        <v/>
      </c>
      <c r="D581" s="687"/>
      <c r="E581" s="687" t="s">
        <v>1713</v>
      </c>
      <c r="F581" s="871" t="str">
        <v/>
      </c>
    </row>
    <row r="582" spans="2:6" ht="14">
      <c r="B582" s="584" t="str">
        <v/>
      </c>
      <c r="C582" s="580" t="str">
        <v/>
      </c>
      <c r="D582" s="687"/>
      <c r="E582" s="687" t="s">
        <v>1713</v>
      </c>
      <c r="F582" s="871" t="str">
        <v/>
      </c>
    </row>
    <row r="583" spans="2:6" ht="14">
      <c r="B583" s="584" t="str">
        <v/>
      </c>
      <c r="C583" s="580" t="str">
        <v/>
      </c>
      <c r="D583" s="687"/>
      <c r="E583" s="687" t="s">
        <v>1713</v>
      </c>
      <c r="F583" s="871" t="str">
        <v/>
      </c>
    </row>
    <row r="584" spans="2:6" ht="14">
      <c r="B584" s="584" t="str">
        <v/>
      </c>
      <c r="C584" s="580" t="str">
        <v/>
      </c>
      <c r="D584" s="687"/>
      <c r="E584" s="687" t="s">
        <v>1713</v>
      </c>
      <c r="F584" s="871" t="str">
        <v/>
      </c>
    </row>
    <row r="585" spans="2:6" ht="14">
      <c r="B585" s="584" t="str">
        <v/>
      </c>
      <c r="C585" s="580" t="str">
        <v/>
      </c>
      <c r="D585" s="687"/>
      <c r="E585" s="687" t="s">
        <v>1713</v>
      </c>
      <c r="F585" s="871" t="str">
        <v/>
      </c>
    </row>
    <row r="586" spans="2:6" ht="14">
      <c r="B586" s="584" t="str">
        <v/>
      </c>
      <c r="C586" s="580" t="str">
        <v/>
      </c>
      <c r="D586" s="687"/>
      <c r="E586" s="687" t="s">
        <v>1713</v>
      </c>
      <c r="F586" s="871" t="str">
        <v/>
      </c>
    </row>
    <row r="587" spans="2:6" ht="14">
      <c r="B587" s="584" t="str">
        <v/>
      </c>
      <c r="C587" s="580" t="str">
        <v/>
      </c>
      <c r="D587" s="687"/>
      <c r="E587" s="687" t="s">
        <v>1713</v>
      </c>
      <c r="F587" s="871" t="str">
        <v/>
      </c>
    </row>
    <row r="588" spans="2:6" ht="14">
      <c r="B588" s="584" t="str">
        <v/>
      </c>
      <c r="C588" s="580" t="str">
        <v/>
      </c>
      <c r="D588" s="687"/>
      <c r="E588" s="687" t="s">
        <v>1713</v>
      </c>
      <c r="F588" s="871" t="str">
        <v/>
      </c>
    </row>
    <row r="589" spans="2:6" ht="14">
      <c r="B589" s="584" t="str">
        <v/>
      </c>
      <c r="C589" s="580" t="str">
        <v/>
      </c>
      <c r="D589" s="687"/>
      <c r="E589" s="687" t="s">
        <v>1713</v>
      </c>
      <c r="F589" s="871" t="str">
        <v/>
      </c>
    </row>
    <row r="590" spans="2:6" ht="14">
      <c r="B590" s="584" t="str">
        <v/>
      </c>
      <c r="C590" s="580" t="str">
        <v/>
      </c>
      <c r="D590" s="687"/>
      <c r="E590" s="687" t="s">
        <v>1713</v>
      </c>
      <c r="F590" s="871" t="str">
        <v/>
      </c>
    </row>
    <row r="591" spans="2:6" ht="14">
      <c r="B591" s="584" t="str">
        <v/>
      </c>
      <c r="C591" s="580" t="str">
        <v/>
      </c>
      <c r="D591" s="687"/>
      <c r="E591" s="687" t="s">
        <v>1713</v>
      </c>
      <c r="F591" s="871" t="str">
        <v/>
      </c>
    </row>
    <row r="592" spans="2:6" ht="14">
      <c r="B592" s="584" t="str">
        <v/>
      </c>
      <c r="C592" s="580" t="str">
        <v/>
      </c>
      <c r="D592" s="687"/>
      <c r="E592" s="687" t="s">
        <v>1713</v>
      </c>
      <c r="F592" s="871" t="str">
        <v/>
      </c>
    </row>
    <row r="593" spans="2:6" ht="14">
      <c r="B593" s="584" t="str">
        <v/>
      </c>
      <c r="C593" s="580" t="str">
        <v/>
      </c>
      <c r="D593" s="687"/>
      <c r="E593" s="687" t="s">
        <v>1713</v>
      </c>
      <c r="F593" s="871" t="str">
        <v/>
      </c>
    </row>
    <row r="594" spans="2:6" ht="14">
      <c r="B594" s="584" t="str">
        <v/>
      </c>
      <c r="C594" s="580" t="str">
        <v/>
      </c>
      <c r="D594" s="687"/>
      <c r="E594" s="687" t="s">
        <v>1713</v>
      </c>
      <c r="F594" s="871" t="str">
        <v/>
      </c>
    </row>
    <row r="595" spans="2:6" ht="14">
      <c r="B595" s="584" t="str">
        <v/>
      </c>
      <c r="C595" s="580" t="str">
        <v/>
      </c>
      <c r="D595" s="687"/>
      <c r="E595" s="687" t="s">
        <v>1713</v>
      </c>
      <c r="F595" s="871" t="str">
        <v/>
      </c>
    </row>
    <row r="596" spans="2:6" ht="14">
      <c r="B596" s="584" t="str">
        <v/>
      </c>
      <c r="C596" s="580" t="str">
        <v/>
      </c>
      <c r="D596" s="687"/>
      <c r="E596" s="687" t="s">
        <v>1713</v>
      </c>
      <c r="F596" s="871" t="str">
        <v/>
      </c>
    </row>
    <row r="597" spans="2:6" ht="14">
      <c r="B597" s="584" t="str">
        <v/>
      </c>
      <c r="C597" s="580" t="str">
        <v/>
      </c>
      <c r="D597" s="687"/>
      <c r="E597" s="687" t="s">
        <v>1713</v>
      </c>
      <c r="F597" s="871" t="str">
        <v/>
      </c>
    </row>
    <row r="598" spans="2:6" ht="14">
      <c r="B598" s="584" t="str">
        <v/>
      </c>
      <c r="C598" s="580" t="str">
        <v/>
      </c>
      <c r="D598" s="687"/>
      <c r="E598" s="687" t="s">
        <v>1713</v>
      </c>
      <c r="F598" s="871" t="str">
        <v/>
      </c>
    </row>
    <row r="599" spans="2:6" ht="14">
      <c r="B599" s="584" t="str">
        <v/>
      </c>
      <c r="C599" s="580" t="str">
        <v/>
      </c>
      <c r="D599" s="687"/>
      <c r="E599" s="687" t="s">
        <v>1713</v>
      </c>
      <c r="F599" s="871" t="str">
        <v/>
      </c>
    </row>
    <row r="600" spans="2:6" ht="14">
      <c r="B600" s="584" t="str">
        <v/>
      </c>
      <c r="C600" s="580" t="str">
        <v/>
      </c>
      <c r="D600" s="687"/>
      <c r="E600" s="687" t="s">
        <v>1713</v>
      </c>
      <c r="F600" s="871" t="str">
        <v/>
      </c>
    </row>
    <row r="601" spans="2:6" ht="14">
      <c r="B601" s="584" t="str">
        <v/>
      </c>
      <c r="C601" s="580" t="str">
        <v/>
      </c>
      <c r="D601" s="687"/>
      <c r="E601" s="687" t="s">
        <v>1713</v>
      </c>
      <c r="F601" s="871" t="str">
        <v/>
      </c>
    </row>
    <row r="602" spans="2:6" ht="14">
      <c r="B602" s="584" t="str">
        <v/>
      </c>
      <c r="C602" s="580" t="str">
        <v/>
      </c>
      <c r="D602" s="687"/>
      <c r="E602" s="687" t="s">
        <v>1713</v>
      </c>
      <c r="F602" s="871" t="str">
        <v/>
      </c>
    </row>
    <row r="603" spans="2:6" ht="14">
      <c r="B603" s="584" t="str">
        <v/>
      </c>
      <c r="C603" s="580" t="str">
        <v/>
      </c>
      <c r="D603" s="687"/>
      <c r="E603" s="687" t="s">
        <v>1713</v>
      </c>
      <c r="F603" s="871" t="str">
        <v/>
      </c>
    </row>
    <row r="604" spans="2:6" ht="14">
      <c r="B604" s="584" t="str">
        <v/>
      </c>
      <c r="C604" s="580" t="str">
        <v/>
      </c>
      <c r="D604" s="687"/>
      <c r="E604" s="687" t="s">
        <v>1713</v>
      </c>
      <c r="F604" s="871" t="str">
        <v/>
      </c>
    </row>
    <row r="605" spans="2:6" ht="14">
      <c r="B605" s="584" t="str">
        <v/>
      </c>
      <c r="C605" s="580" t="str">
        <v/>
      </c>
      <c r="D605" s="687"/>
      <c r="E605" s="687" t="s">
        <v>1713</v>
      </c>
      <c r="F605" s="871" t="str">
        <v/>
      </c>
    </row>
    <row r="606" spans="2:6" ht="14">
      <c r="B606" s="584" t="str">
        <v/>
      </c>
      <c r="C606" s="580" t="str">
        <v/>
      </c>
      <c r="D606" s="687"/>
      <c r="E606" s="687" t="s">
        <v>1713</v>
      </c>
      <c r="F606" s="871" t="str">
        <v/>
      </c>
    </row>
    <row r="607" spans="2:6" ht="14">
      <c r="B607" s="584" t="str">
        <v/>
      </c>
      <c r="C607" s="580" t="str">
        <v/>
      </c>
      <c r="D607" s="687"/>
      <c r="E607" s="687" t="s">
        <v>1713</v>
      </c>
      <c r="F607" s="871" t="str">
        <v/>
      </c>
    </row>
    <row r="608" spans="2:6" ht="14">
      <c r="B608" s="584" t="str">
        <v/>
      </c>
      <c r="C608" s="580" t="str">
        <v/>
      </c>
      <c r="D608" s="687"/>
      <c r="E608" s="687" t="s">
        <v>1713</v>
      </c>
      <c r="F608" s="871" t="str">
        <v/>
      </c>
    </row>
    <row r="609" spans="2:6" ht="14">
      <c r="B609" s="584" t="str">
        <v/>
      </c>
      <c r="C609" s="580" t="str">
        <v/>
      </c>
      <c r="D609" s="687"/>
      <c r="E609" s="687" t="s">
        <v>1713</v>
      </c>
      <c r="F609" s="871" t="str">
        <v/>
      </c>
    </row>
    <row r="610" spans="2:6" ht="14">
      <c r="B610" s="584" t="str">
        <v/>
      </c>
      <c r="C610" s="580" t="str">
        <v/>
      </c>
      <c r="D610" s="687"/>
      <c r="E610" s="687" t="s">
        <v>1713</v>
      </c>
      <c r="F610" s="871" t="str">
        <v/>
      </c>
    </row>
    <row r="611" spans="2:6" ht="14">
      <c r="B611" s="584" t="str">
        <v/>
      </c>
      <c r="C611" s="580" t="str">
        <v/>
      </c>
      <c r="D611" s="687"/>
      <c r="E611" s="687" t="s">
        <v>1713</v>
      </c>
      <c r="F611" s="871" t="str">
        <v/>
      </c>
    </row>
    <row r="612" spans="2:6" ht="14">
      <c r="B612" s="584" t="str">
        <v/>
      </c>
      <c r="C612" s="580" t="str">
        <v/>
      </c>
      <c r="D612" s="687"/>
      <c r="E612" s="687" t="s">
        <v>1713</v>
      </c>
      <c r="F612" s="871" t="str">
        <v/>
      </c>
    </row>
    <row r="613" spans="2:6" ht="14">
      <c r="B613" s="584" t="str">
        <v/>
      </c>
      <c r="C613" s="580" t="str">
        <v/>
      </c>
      <c r="D613" s="687"/>
      <c r="E613" s="687" t="s">
        <v>1713</v>
      </c>
      <c r="F613" s="871" t="str">
        <v/>
      </c>
    </row>
    <row r="614" spans="2:6" ht="14">
      <c r="B614" s="584" t="str">
        <v/>
      </c>
      <c r="C614" s="580" t="str">
        <v/>
      </c>
      <c r="D614" s="687"/>
      <c r="E614" s="687" t="s">
        <v>1713</v>
      </c>
      <c r="F614" s="871" t="str">
        <v/>
      </c>
    </row>
    <row r="615" spans="2:6" ht="14">
      <c r="B615" s="584" t="str">
        <v/>
      </c>
      <c r="C615" s="580" t="str">
        <v/>
      </c>
      <c r="D615" s="687"/>
      <c r="E615" s="687" t="s">
        <v>1713</v>
      </c>
      <c r="F615" s="871" t="str">
        <v/>
      </c>
    </row>
    <row r="616" spans="2:6" ht="14">
      <c r="B616" s="584" t="str">
        <v/>
      </c>
      <c r="C616" s="580" t="str">
        <v/>
      </c>
      <c r="D616" s="687"/>
      <c r="E616" s="687" t="s">
        <v>1713</v>
      </c>
      <c r="F616" s="871" t="str">
        <v/>
      </c>
    </row>
    <row r="617" spans="2:6" ht="14">
      <c r="B617" s="584" t="str">
        <v/>
      </c>
      <c r="C617" s="580" t="str">
        <v/>
      </c>
      <c r="D617" s="687"/>
      <c r="E617" s="687" t="s">
        <v>1713</v>
      </c>
      <c r="F617" s="871" t="str">
        <v/>
      </c>
    </row>
    <row r="618" spans="2:6" ht="14">
      <c r="B618" s="584" t="str">
        <v/>
      </c>
      <c r="C618" s="580" t="str">
        <v/>
      </c>
      <c r="D618" s="687"/>
      <c r="E618" s="687" t="s">
        <v>1713</v>
      </c>
      <c r="F618" s="871" t="str">
        <v/>
      </c>
    </row>
    <row r="619" spans="2:6" ht="14">
      <c r="B619" s="584" t="str">
        <v/>
      </c>
      <c r="C619" s="580" t="str">
        <v/>
      </c>
      <c r="D619" s="687"/>
      <c r="E619" s="687" t="s">
        <v>1713</v>
      </c>
      <c r="F619" s="871" t="str">
        <v/>
      </c>
    </row>
    <row r="620" spans="2:6" ht="14">
      <c r="B620" s="584" t="str">
        <v/>
      </c>
      <c r="C620" s="580" t="str">
        <v/>
      </c>
      <c r="D620" s="687"/>
      <c r="E620" s="687" t="s">
        <v>1713</v>
      </c>
      <c r="F620" s="871" t="str">
        <v/>
      </c>
    </row>
    <row r="621" spans="2:6" ht="14">
      <c r="B621" s="584" t="str">
        <v/>
      </c>
      <c r="C621" s="580" t="str">
        <v/>
      </c>
      <c r="D621" s="687"/>
      <c r="E621" s="687" t="s">
        <v>1713</v>
      </c>
      <c r="F621" s="871" t="str">
        <v/>
      </c>
    </row>
    <row r="622" spans="2:6" ht="14">
      <c r="B622" s="584" t="str">
        <v/>
      </c>
      <c r="C622" s="580" t="str">
        <v/>
      </c>
      <c r="D622" s="687"/>
      <c r="E622" s="687" t="s">
        <v>1713</v>
      </c>
      <c r="F622" s="871" t="str">
        <v/>
      </c>
    </row>
    <row r="623" spans="2:6" ht="14">
      <c r="B623" s="584" t="str">
        <v/>
      </c>
      <c r="C623" s="580" t="str">
        <v/>
      </c>
      <c r="D623" s="687"/>
      <c r="E623" s="687" t="s">
        <v>1713</v>
      </c>
      <c r="F623" s="871" t="str">
        <v/>
      </c>
    </row>
    <row r="624" spans="2:6" ht="14">
      <c r="B624" s="584" t="str">
        <v/>
      </c>
      <c r="C624" s="580" t="str">
        <v/>
      </c>
      <c r="D624" s="687"/>
      <c r="E624" s="687" t="s">
        <v>1713</v>
      </c>
      <c r="F624" s="871" t="str">
        <v/>
      </c>
    </row>
    <row r="625" spans="2:6" ht="14">
      <c r="B625" s="584" t="str">
        <v/>
      </c>
      <c r="C625" s="580" t="str">
        <v/>
      </c>
      <c r="D625" s="687"/>
      <c r="E625" s="687" t="s">
        <v>1713</v>
      </c>
      <c r="F625" s="871" t="str">
        <v/>
      </c>
    </row>
    <row r="626" spans="2:6" ht="14">
      <c r="B626" s="584" t="str">
        <v/>
      </c>
      <c r="C626" s="580" t="str">
        <v/>
      </c>
      <c r="D626" s="687"/>
      <c r="E626" s="687" t="s">
        <v>1713</v>
      </c>
      <c r="F626" s="871" t="str">
        <v/>
      </c>
    </row>
    <row r="627" spans="2:6" ht="14">
      <c r="B627" s="584" t="str">
        <v/>
      </c>
      <c r="C627" s="580" t="str">
        <v/>
      </c>
      <c r="D627" s="687"/>
      <c r="E627" s="687" t="s">
        <v>1713</v>
      </c>
      <c r="F627" s="871" t="str">
        <v/>
      </c>
    </row>
    <row r="628" spans="2:6" ht="14">
      <c r="B628" s="584" t="str">
        <v/>
      </c>
      <c r="C628" s="580" t="str">
        <v/>
      </c>
      <c r="D628" s="687"/>
      <c r="E628" s="687" t="s">
        <v>1713</v>
      </c>
      <c r="F628" s="871" t="str">
        <v/>
      </c>
    </row>
    <row r="629" spans="2:6" ht="14">
      <c r="B629" s="584" t="str">
        <v/>
      </c>
      <c r="C629" s="580" t="str">
        <v/>
      </c>
      <c r="D629" s="687"/>
      <c r="E629" s="687" t="s">
        <v>1713</v>
      </c>
      <c r="F629" s="871" t="str">
        <v/>
      </c>
    </row>
    <row r="630" spans="2:6" ht="14">
      <c r="B630" s="584" t="str">
        <v/>
      </c>
      <c r="C630" s="580" t="str">
        <v/>
      </c>
      <c r="D630" s="687"/>
      <c r="E630" s="687" t="s">
        <v>1713</v>
      </c>
      <c r="F630" s="871" t="str">
        <v/>
      </c>
    </row>
    <row r="631" spans="2:6" ht="14">
      <c r="B631" s="584" t="str">
        <v/>
      </c>
      <c r="C631" s="580" t="str">
        <v/>
      </c>
      <c r="D631" s="687"/>
      <c r="E631" s="687" t="s">
        <v>1713</v>
      </c>
      <c r="F631" s="871" t="str">
        <v/>
      </c>
    </row>
    <row r="632" spans="2:6" ht="14">
      <c r="B632" s="584" t="str">
        <v/>
      </c>
      <c r="C632" s="580" t="str">
        <v/>
      </c>
      <c r="D632" s="687"/>
      <c r="E632" s="687" t="s">
        <v>1713</v>
      </c>
      <c r="F632" s="871" t="str">
        <v/>
      </c>
    </row>
    <row r="633" spans="2:6" ht="14">
      <c r="B633" s="584" t="str">
        <v/>
      </c>
      <c r="C633" s="580" t="str">
        <v/>
      </c>
      <c r="D633" s="687"/>
      <c r="E633" s="687" t="s">
        <v>1713</v>
      </c>
      <c r="F633" s="871" t="str">
        <v/>
      </c>
    </row>
    <row r="634" spans="2:6" ht="14">
      <c r="B634" s="584" t="str">
        <v/>
      </c>
      <c r="C634" s="580" t="str">
        <v/>
      </c>
      <c r="D634" s="687"/>
      <c r="E634" s="687" t="s">
        <v>1713</v>
      </c>
      <c r="F634" s="871" t="str">
        <v/>
      </c>
    </row>
    <row r="635" spans="2:6" ht="14">
      <c r="B635" s="584" t="str">
        <v/>
      </c>
      <c r="C635" s="580" t="str">
        <v/>
      </c>
      <c r="D635" s="687"/>
      <c r="E635" s="687" t="s">
        <v>1713</v>
      </c>
      <c r="F635" s="871" t="str">
        <v/>
      </c>
    </row>
    <row r="636" spans="2:6" ht="14">
      <c r="B636" s="584" t="str">
        <v/>
      </c>
      <c r="C636" s="580" t="str">
        <v/>
      </c>
      <c r="D636" s="687"/>
      <c r="E636" s="687" t="s">
        <v>1713</v>
      </c>
      <c r="F636" s="871" t="str">
        <v/>
      </c>
    </row>
    <row r="637" spans="2:6" ht="14">
      <c r="B637" s="584" t="str">
        <v/>
      </c>
      <c r="C637" s="580" t="str">
        <v/>
      </c>
      <c r="D637" s="687"/>
      <c r="E637" s="687" t="s">
        <v>1713</v>
      </c>
      <c r="F637" s="871" t="str">
        <v/>
      </c>
    </row>
    <row r="638" spans="2:6" ht="14">
      <c r="B638" s="584" t="str">
        <v/>
      </c>
      <c r="C638" s="580" t="str">
        <v/>
      </c>
      <c r="D638" s="687"/>
      <c r="E638" s="687" t="s">
        <v>1713</v>
      </c>
      <c r="F638" s="871" t="str">
        <v/>
      </c>
    </row>
    <row r="639" spans="2:6" ht="14">
      <c r="B639" s="584" t="str">
        <v/>
      </c>
      <c r="C639" s="580" t="str">
        <v/>
      </c>
      <c r="D639" s="687"/>
      <c r="E639" s="687" t="s">
        <v>1713</v>
      </c>
      <c r="F639" s="871" t="str">
        <v/>
      </c>
    </row>
    <row r="640" spans="2:6" ht="14">
      <c r="B640" s="584" t="str">
        <v/>
      </c>
      <c r="C640" s="580" t="str">
        <v/>
      </c>
      <c r="D640" s="687"/>
      <c r="E640" s="687" t="s">
        <v>1713</v>
      </c>
      <c r="F640" s="871" t="str">
        <v/>
      </c>
    </row>
    <row r="641" spans="2:6" ht="14">
      <c r="B641" s="584" t="str">
        <v/>
      </c>
      <c r="C641" s="580" t="str">
        <v/>
      </c>
      <c r="D641" s="687"/>
      <c r="E641" s="687" t="s">
        <v>1713</v>
      </c>
      <c r="F641" s="871" t="str">
        <v/>
      </c>
    </row>
    <row r="642" spans="2:6" ht="14">
      <c r="B642" s="584" t="str">
        <v/>
      </c>
      <c r="C642" s="580" t="str">
        <v/>
      </c>
      <c r="D642" s="687"/>
      <c r="E642" s="687" t="s">
        <v>1713</v>
      </c>
      <c r="F642" s="871" t="str">
        <v/>
      </c>
    </row>
    <row r="643" spans="2:6" ht="14">
      <c r="B643" s="584" t="str">
        <v/>
      </c>
      <c r="C643" s="580" t="str">
        <v/>
      </c>
      <c r="D643" s="687"/>
      <c r="E643" s="687" t="s">
        <v>1713</v>
      </c>
      <c r="F643" s="871" t="str">
        <v/>
      </c>
    </row>
    <row r="644" spans="2:6" ht="14">
      <c r="B644" s="584" t="str">
        <v/>
      </c>
      <c r="C644" s="580" t="str">
        <v/>
      </c>
      <c r="D644" s="687"/>
      <c r="E644" s="687" t="s">
        <v>1713</v>
      </c>
      <c r="F644" s="871" t="str">
        <v/>
      </c>
    </row>
    <row r="645" spans="2:6" ht="14">
      <c r="B645" s="584" t="str">
        <v/>
      </c>
      <c r="C645" s="580" t="str">
        <v/>
      </c>
      <c r="D645" s="687"/>
      <c r="E645" s="687" t="s">
        <v>1713</v>
      </c>
      <c r="F645" s="871" t="str">
        <v/>
      </c>
    </row>
    <row r="646" spans="2:6" ht="14">
      <c r="B646" s="584" t="str">
        <v/>
      </c>
      <c r="C646" s="580" t="str">
        <v/>
      </c>
      <c r="D646" s="687"/>
      <c r="E646" s="687" t="s">
        <v>1713</v>
      </c>
      <c r="F646" s="871" t="str">
        <v/>
      </c>
    </row>
    <row r="647" spans="2:6" ht="14">
      <c r="B647" s="584" t="str">
        <v/>
      </c>
      <c r="C647" s="580" t="str">
        <v/>
      </c>
      <c r="D647" s="687"/>
      <c r="E647" s="687" t="s">
        <v>1713</v>
      </c>
      <c r="F647" s="871" t="str">
        <v/>
      </c>
    </row>
    <row r="648" spans="2:6" ht="14">
      <c r="B648" s="584" t="str">
        <v/>
      </c>
      <c r="C648" s="580" t="str">
        <v/>
      </c>
      <c r="D648" s="687"/>
      <c r="E648" s="687" t="s">
        <v>1713</v>
      </c>
      <c r="F648" s="871" t="str">
        <v/>
      </c>
    </row>
    <row r="649" spans="2:6" ht="14">
      <c r="B649" s="584" t="str">
        <v/>
      </c>
      <c r="C649" s="580" t="str">
        <v/>
      </c>
      <c r="D649" s="687"/>
      <c r="E649" s="687" t="s">
        <v>1713</v>
      </c>
      <c r="F649" s="871" t="str">
        <v/>
      </c>
    </row>
    <row r="650" spans="2:6" ht="14">
      <c r="B650" s="584" t="str">
        <v/>
      </c>
      <c r="C650" s="580" t="str">
        <v/>
      </c>
      <c r="D650" s="687"/>
      <c r="E650" s="687" t="s">
        <v>1713</v>
      </c>
      <c r="F650" s="871" t="str">
        <v/>
      </c>
    </row>
    <row r="651" spans="2:6" ht="14">
      <c r="B651" s="584" t="str">
        <v/>
      </c>
      <c r="C651" s="580" t="str">
        <v/>
      </c>
      <c r="D651" s="687"/>
      <c r="E651" s="687" t="s">
        <v>1713</v>
      </c>
      <c r="F651" s="871" t="str">
        <v/>
      </c>
    </row>
    <row r="652" spans="2:6" ht="14">
      <c r="B652" s="584" t="str">
        <v/>
      </c>
      <c r="C652" s="580" t="str">
        <v/>
      </c>
      <c r="D652" s="687"/>
      <c r="E652" s="687" t="s">
        <v>1713</v>
      </c>
      <c r="F652" s="871" t="str">
        <v/>
      </c>
    </row>
    <row r="653" spans="2:6" ht="14">
      <c r="B653" s="584" t="str">
        <v/>
      </c>
      <c r="C653" s="580" t="str">
        <v/>
      </c>
      <c r="D653" s="687"/>
      <c r="E653" s="687" t="s">
        <v>1713</v>
      </c>
      <c r="F653" s="871" t="str">
        <v/>
      </c>
    </row>
    <row r="654" spans="2:6" ht="14">
      <c r="B654" s="584" t="str">
        <v/>
      </c>
      <c r="C654" s="580" t="str">
        <v/>
      </c>
      <c r="D654" s="687"/>
      <c r="E654" s="687" t="s">
        <v>1713</v>
      </c>
      <c r="F654" s="871" t="str">
        <v/>
      </c>
    </row>
    <row r="655" spans="2:6" ht="14">
      <c r="B655" s="584" t="str">
        <v/>
      </c>
      <c r="C655" s="580" t="str">
        <v/>
      </c>
      <c r="D655" s="687"/>
      <c r="E655" s="687" t="s">
        <v>1713</v>
      </c>
      <c r="F655" s="871" t="str">
        <v/>
      </c>
    </row>
    <row r="656" spans="2:6" ht="14">
      <c r="B656" s="584" t="str">
        <v/>
      </c>
      <c r="C656" s="580" t="str">
        <v/>
      </c>
      <c r="D656" s="687"/>
      <c r="E656" s="687" t="s">
        <v>1713</v>
      </c>
      <c r="F656" s="871" t="str">
        <v/>
      </c>
    </row>
    <row r="657" spans="2:6" ht="14">
      <c r="B657" s="584" t="str">
        <v/>
      </c>
      <c r="C657" s="580" t="str">
        <v/>
      </c>
      <c r="D657" s="687"/>
      <c r="E657" s="687" t="s">
        <v>1713</v>
      </c>
      <c r="F657" s="871" t="str">
        <v/>
      </c>
    </row>
    <row r="658" spans="2:6" ht="14">
      <c r="B658" s="584" t="str">
        <v/>
      </c>
      <c r="C658" s="580" t="str">
        <v/>
      </c>
      <c r="D658" s="687"/>
      <c r="E658" s="687" t="s">
        <v>1713</v>
      </c>
      <c r="F658" s="871" t="str">
        <v/>
      </c>
    </row>
    <row r="659" spans="2:6" ht="14">
      <c r="B659" s="584" t="str">
        <v/>
      </c>
      <c r="C659" s="580" t="str">
        <v/>
      </c>
      <c r="D659" s="687"/>
      <c r="E659" s="687" t="s">
        <v>1713</v>
      </c>
      <c r="F659" s="871" t="str">
        <v/>
      </c>
    </row>
    <row r="660" spans="2:6" ht="14">
      <c r="B660" s="584" t="str">
        <v/>
      </c>
      <c r="C660" s="580" t="str">
        <v/>
      </c>
      <c r="D660" s="687"/>
      <c r="E660" s="687" t="s">
        <v>1713</v>
      </c>
      <c r="F660" s="871" t="str">
        <v/>
      </c>
    </row>
    <row r="661" spans="2:6" ht="14">
      <c r="B661" s="584" t="str">
        <v/>
      </c>
      <c r="C661" s="580" t="str">
        <v/>
      </c>
      <c r="D661" s="687"/>
      <c r="E661" s="687" t="s">
        <v>1713</v>
      </c>
      <c r="F661" s="871" t="str">
        <v/>
      </c>
    </row>
    <row r="662" spans="2:6" ht="14">
      <c r="B662" s="584" t="str">
        <v/>
      </c>
      <c r="C662" s="580" t="str">
        <v/>
      </c>
      <c r="D662" s="687"/>
      <c r="E662" s="687" t="s">
        <v>1713</v>
      </c>
      <c r="F662" s="871" t="str">
        <v/>
      </c>
    </row>
    <row r="663" spans="2:6" ht="14">
      <c r="B663" s="584" t="str">
        <v/>
      </c>
      <c r="C663" s="580" t="str">
        <v/>
      </c>
      <c r="D663" s="687"/>
      <c r="E663" s="687" t="s">
        <v>1713</v>
      </c>
      <c r="F663" s="871" t="str">
        <v/>
      </c>
    </row>
    <row r="664" spans="2:6" ht="14">
      <c r="B664" s="584" t="str">
        <v/>
      </c>
      <c r="C664" s="580" t="str">
        <v/>
      </c>
      <c r="D664" s="687"/>
      <c r="E664" s="687" t="s">
        <v>1713</v>
      </c>
      <c r="F664" s="871" t="str">
        <v/>
      </c>
    </row>
    <row r="665" spans="2:6" ht="14">
      <c r="B665" s="584" t="str">
        <v/>
      </c>
      <c r="C665" s="580" t="str">
        <v/>
      </c>
      <c r="D665" s="687"/>
      <c r="E665" s="687" t="s">
        <v>1713</v>
      </c>
      <c r="F665" s="871" t="str">
        <v/>
      </c>
    </row>
    <row r="666" spans="2:6" ht="14">
      <c r="B666" s="584" t="str">
        <v/>
      </c>
      <c r="C666" s="580" t="str">
        <v/>
      </c>
      <c r="D666" s="687"/>
      <c r="E666" s="687" t="s">
        <v>1713</v>
      </c>
      <c r="F666" s="871" t="str">
        <v/>
      </c>
    </row>
    <row r="667" spans="2:6" ht="14">
      <c r="B667" s="584" t="str">
        <v/>
      </c>
      <c r="C667" s="580" t="str">
        <v/>
      </c>
      <c r="D667" s="687"/>
      <c r="E667" s="687" t="s">
        <v>1713</v>
      </c>
      <c r="F667" s="871" t="str">
        <v/>
      </c>
    </row>
    <row r="668" spans="2:6" ht="14">
      <c r="B668" s="584" t="str">
        <v/>
      </c>
      <c r="C668" s="580" t="str">
        <v/>
      </c>
      <c r="D668" s="687"/>
      <c r="E668" s="687" t="s">
        <v>1713</v>
      </c>
      <c r="F668" s="871" t="str">
        <v/>
      </c>
    </row>
    <row r="669" spans="2:6" ht="14">
      <c r="B669" s="584" t="str">
        <v/>
      </c>
      <c r="C669" s="580" t="str">
        <v/>
      </c>
      <c r="D669" s="687"/>
      <c r="E669" s="687" t="s">
        <v>1713</v>
      </c>
      <c r="F669" s="871" t="str">
        <v/>
      </c>
    </row>
    <row r="670" spans="2:6" ht="14">
      <c r="B670" s="584" t="str">
        <v/>
      </c>
      <c r="C670" s="580" t="str">
        <v/>
      </c>
      <c r="D670" s="687"/>
      <c r="E670" s="687" t="s">
        <v>1713</v>
      </c>
      <c r="F670" s="871" t="str">
        <v/>
      </c>
    </row>
    <row r="671" spans="2:6" ht="14">
      <c r="B671" s="584" t="str">
        <v/>
      </c>
      <c r="C671" s="580" t="str">
        <v/>
      </c>
      <c r="D671" s="687"/>
      <c r="E671" s="687" t="s">
        <v>1713</v>
      </c>
      <c r="F671" s="871" t="str">
        <v/>
      </c>
    </row>
    <row r="672" spans="2:6" ht="14">
      <c r="B672" s="584" t="str">
        <v/>
      </c>
      <c r="C672" s="580" t="str">
        <v/>
      </c>
      <c r="D672" s="687"/>
      <c r="E672" s="687" t="s">
        <v>1713</v>
      </c>
      <c r="F672" s="871" t="str">
        <v/>
      </c>
    </row>
    <row r="673" spans="2:6" ht="14">
      <c r="B673" s="584" t="str">
        <v/>
      </c>
      <c r="C673" s="580" t="str">
        <v/>
      </c>
      <c r="D673" s="687"/>
      <c r="E673" s="687" t="s">
        <v>1713</v>
      </c>
      <c r="F673" s="871" t="str">
        <v/>
      </c>
    </row>
    <row r="674" spans="2:6" ht="14">
      <c r="B674" s="584" t="str">
        <v/>
      </c>
      <c r="C674" s="580" t="str">
        <v/>
      </c>
      <c r="D674" s="687"/>
      <c r="E674" s="687" t="s">
        <v>1713</v>
      </c>
      <c r="F674" s="871" t="str">
        <v/>
      </c>
    </row>
    <row r="675" spans="2:6" ht="14">
      <c r="B675" s="584" t="str">
        <v/>
      </c>
      <c r="C675" s="580" t="str">
        <v/>
      </c>
      <c r="D675" s="687"/>
      <c r="E675" s="687" t="s">
        <v>1713</v>
      </c>
      <c r="F675" s="871" t="str">
        <v/>
      </c>
    </row>
    <row r="676" spans="2:6" ht="14">
      <c r="B676" s="584" t="str">
        <v/>
      </c>
      <c r="C676" s="580" t="str">
        <v/>
      </c>
      <c r="D676" s="687"/>
      <c r="E676" s="687" t="s">
        <v>1713</v>
      </c>
      <c r="F676" s="871" t="str">
        <v/>
      </c>
    </row>
    <row r="677" spans="2:6" ht="14">
      <c r="B677" s="584" t="str">
        <v/>
      </c>
      <c r="C677" s="580" t="str">
        <v/>
      </c>
      <c r="D677" s="687"/>
      <c r="E677" s="687" t="s">
        <v>1713</v>
      </c>
      <c r="F677" s="871" t="str">
        <v/>
      </c>
    </row>
    <row r="678" spans="2:6" ht="14">
      <c r="B678" s="584" t="str">
        <v/>
      </c>
      <c r="C678" s="580" t="str">
        <v/>
      </c>
      <c r="D678" s="687"/>
      <c r="E678" s="687" t="s">
        <v>1713</v>
      </c>
      <c r="F678" s="871" t="str">
        <v/>
      </c>
    </row>
    <row r="679" spans="2:6" ht="14">
      <c r="B679" s="584" t="str">
        <v/>
      </c>
      <c r="C679" s="580" t="str">
        <v/>
      </c>
      <c r="D679" s="687"/>
      <c r="E679" s="687" t="s">
        <v>1713</v>
      </c>
      <c r="F679" s="871" t="str">
        <v/>
      </c>
    </row>
    <row r="680" spans="2:6" ht="14">
      <c r="B680" s="584" t="str">
        <v/>
      </c>
      <c r="C680" s="580" t="str">
        <v/>
      </c>
      <c r="D680" s="687"/>
      <c r="E680" s="687" t="s">
        <v>1713</v>
      </c>
      <c r="F680" s="871" t="str">
        <v/>
      </c>
    </row>
    <row r="681" spans="2:6" ht="14">
      <c r="B681" s="584" t="str">
        <v/>
      </c>
      <c r="C681" s="580" t="str">
        <v/>
      </c>
      <c r="D681" s="687"/>
      <c r="E681" s="687" t="s">
        <v>1713</v>
      </c>
      <c r="F681" s="871" t="str">
        <v/>
      </c>
    </row>
    <row r="682" spans="2:6" ht="14">
      <c r="B682" s="584" t="str">
        <v/>
      </c>
      <c r="C682" s="580" t="str">
        <v/>
      </c>
      <c r="D682" s="687"/>
      <c r="E682" s="687" t="s">
        <v>1713</v>
      </c>
      <c r="F682" s="871" t="str">
        <v/>
      </c>
    </row>
    <row r="683" spans="2:6" ht="14">
      <c r="B683" s="584" t="str">
        <v/>
      </c>
      <c r="C683" s="580" t="str">
        <v/>
      </c>
      <c r="D683" s="687"/>
      <c r="E683" s="687" t="s">
        <v>1713</v>
      </c>
      <c r="F683" s="871" t="str">
        <v/>
      </c>
    </row>
    <row r="684" spans="2:6" ht="14">
      <c r="B684" s="584" t="str">
        <v/>
      </c>
      <c r="C684" s="580" t="str">
        <v/>
      </c>
      <c r="D684" s="687"/>
      <c r="E684" s="687" t="s">
        <v>1713</v>
      </c>
      <c r="F684" s="871" t="str">
        <v/>
      </c>
    </row>
    <row r="685" spans="2:6" ht="14">
      <c r="B685" s="584" t="str">
        <v/>
      </c>
      <c r="C685" s="580" t="str">
        <v/>
      </c>
      <c r="D685" s="687"/>
      <c r="E685" s="687" t="s">
        <v>1713</v>
      </c>
      <c r="F685" s="871" t="str">
        <v/>
      </c>
    </row>
    <row r="686" spans="2:6" ht="14">
      <c r="B686" s="584" t="str">
        <v/>
      </c>
      <c r="C686" s="580" t="str">
        <v/>
      </c>
      <c r="D686" s="687"/>
      <c r="E686" s="687" t="s">
        <v>1713</v>
      </c>
      <c r="F686" s="871" t="str">
        <v/>
      </c>
    </row>
    <row r="687" spans="2:6" ht="14">
      <c r="B687" s="584" t="str">
        <v/>
      </c>
      <c r="C687" s="580" t="str">
        <v/>
      </c>
      <c r="D687" s="687"/>
      <c r="E687" s="687" t="s">
        <v>1713</v>
      </c>
      <c r="F687" s="871" t="str">
        <v/>
      </c>
    </row>
    <row r="688" spans="2:6" ht="14">
      <c r="B688" s="584" t="str">
        <v/>
      </c>
      <c r="C688" s="580" t="str">
        <v/>
      </c>
      <c r="D688" s="687"/>
      <c r="E688" s="687" t="s">
        <v>1713</v>
      </c>
      <c r="F688" s="871" t="str">
        <v/>
      </c>
    </row>
    <row r="689" spans="2:6" ht="14">
      <c r="B689" s="584" t="str">
        <v/>
      </c>
      <c r="C689" s="580" t="str">
        <v/>
      </c>
      <c r="D689" s="687"/>
      <c r="E689" s="687" t="s">
        <v>1713</v>
      </c>
      <c r="F689" s="871" t="str">
        <v/>
      </c>
    </row>
    <row r="690" spans="2:6" ht="14">
      <c r="B690" s="584" t="str">
        <v/>
      </c>
      <c r="C690" s="580" t="str">
        <v/>
      </c>
      <c r="D690" s="687"/>
      <c r="E690" s="687" t="s">
        <v>1713</v>
      </c>
      <c r="F690" s="871" t="str">
        <v/>
      </c>
    </row>
    <row r="691" spans="2:6" ht="14">
      <c r="B691" s="584" t="str">
        <v/>
      </c>
      <c r="C691" s="580" t="str">
        <v/>
      </c>
      <c r="D691" s="687"/>
      <c r="E691" s="687" t="s">
        <v>1713</v>
      </c>
      <c r="F691" s="871" t="str">
        <v/>
      </c>
    </row>
    <row r="692" spans="2:6" ht="14">
      <c r="B692" s="584" t="str">
        <v/>
      </c>
      <c r="C692" s="580" t="str">
        <v/>
      </c>
      <c r="D692" s="687"/>
      <c r="E692" s="687" t="s">
        <v>1713</v>
      </c>
      <c r="F692" s="871" t="str">
        <v/>
      </c>
    </row>
    <row r="693" spans="2:6" ht="14">
      <c r="B693" s="584" t="str">
        <v/>
      </c>
      <c r="C693" s="580" t="str">
        <v/>
      </c>
      <c r="D693" s="687"/>
      <c r="E693" s="687" t="s">
        <v>1713</v>
      </c>
      <c r="F693" s="871" t="str">
        <v/>
      </c>
    </row>
    <row r="694" spans="2:6" ht="14">
      <c r="B694" s="584" t="str">
        <v/>
      </c>
      <c r="C694" s="580" t="str">
        <v/>
      </c>
      <c r="D694" s="687"/>
      <c r="E694" s="687" t="s">
        <v>1713</v>
      </c>
      <c r="F694" s="871" t="str">
        <v/>
      </c>
    </row>
    <row r="695" spans="2:6" ht="14">
      <c r="B695" s="584" t="str">
        <v/>
      </c>
      <c r="C695" s="580" t="str">
        <v/>
      </c>
      <c r="D695" s="687"/>
      <c r="E695" s="687" t="s">
        <v>1713</v>
      </c>
      <c r="F695" s="871" t="str">
        <v/>
      </c>
    </row>
    <row r="696" spans="2:6" ht="14">
      <c r="B696" s="584" t="str">
        <v/>
      </c>
      <c r="C696" s="580" t="str">
        <v/>
      </c>
      <c r="D696" s="687"/>
      <c r="E696" s="687" t="s">
        <v>1713</v>
      </c>
      <c r="F696" s="871" t="str">
        <v/>
      </c>
    </row>
    <row r="697" spans="2:6" ht="14">
      <c r="B697" s="584" t="str">
        <v/>
      </c>
      <c r="C697" s="580" t="str">
        <v/>
      </c>
      <c r="D697" s="687"/>
      <c r="E697" s="687" t="s">
        <v>1713</v>
      </c>
      <c r="F697" s="871" t="str">
        <v/>
      </c>
    </row>
    <row r="698" spans="2:6" ht="14">
      <c r="B698" s="584" t="str">
        <v/>
      </c>
      <c r="C698" s="580" t="str">
        <v/>
      </c>
      <c r="D698" s="687"/>
      <c r="E698" s="687" t="s">
        <v>1713</v>
      </c>
      <c r="F698" s="871" t="str">
        <v/>
      </c>
    </row>
    <row r="699" spans="2:6" ht="14">
      <c r="B699" s="584" t="str">
        <v/>
      </c>
      <c r="C699" s="580" t="str">
        <v/>
      </c>
      <c r="D699" s="687"/>
      <c r="E699" s="687" t="s">
        <v>1713</v>
      </c>
      <c r="F699" s="871" t="str">
        <v/>
      </c>
    </row>
    <row r="700" spans="2:6" ht="14">
      <c r="B700" s="584" t="str">
        <v/>
      </c>
      <c r="C700" s="580" t="str">
        <v/>
      </c>
      <c r="D700" s="687"/>
      <c r="E700" s="687" t="s">
        <v>1713</v>
      </c>
      <c r="F700" s="871" t="str">
        <v/>
      </c>
    </row>
    <row r="701" spans="2:6" ht="14">
      <c r="B701" s="584" t="str">
        <v/>
      </c>
      <c r="C701" s="580" t="str">
        <v/>
      </c>
      <c r="D701" s="687"/>
      <c r="E701" s="687" t="s">
        <v>1713</v>
      </c>
      <c r="F701" s="871" t="str">
        <v/>
      </c>
    </row>
    <row r="702" spans="2:6" ht="14">
      <c r="B702" s="584" t="str">
        <v/>
      </c>
      <c r="C702" s="580" t="str">
        <v/>
      </c>
      <c r="D702" s="687"/>
      <c r="E702" s="687" t="s">
        <v>1713</v>
      </c>
      <c r="F702" s="871" t="str">
        <v/>
      </c>
    </row>
    <row r="703" spans="2:6" ht="14">
      <c r="B703" s="584" t="str">
        <v/>
      </c>
      <c r="C703" s="580" t="str">
        <v/>
      </c>
      <c r="D703" s="687"/>
      <c r="E703" s="687" t="s">
        <v>1713</v>
      </c>
      <c r="F703" s="871" t="str">
        <v/>
      </c>
    </row>
    <row r="704" spans="2:6" ht="14">
      <c r="B704" s="584" t="str">
        <v/>
      </c>
      <c r="C704" s="580" t="str">
        <v/>
      </c>
      <c r="D704" s="687"/>
      <c r="E704" s="687" t="s">
        <v>1713</v>
      </c>
      <c r="F704" s="871" t="str">
        <v/>
      </c>
    </row>
    <row r="705" spans="2:6" ht="14">
      <c r="B705" s="584" t="str">
        <v/>
      </c>
      <c r="C705" s="580" t="str">
        <v/>
      </c>
      <c r="D705" s="687"/>
      <c r="E705" s="687" t="s">
        <v>1713</v>
      </c>
      <c r="F705" s="871" t="str">
        <v/>
      </c>
    </row>
    <row r="706" spans="2:6" ht="14">
      <c r="B706" s="584" t="str">
        <v/>
      </c>
      <c r="C706" s="580" t="str">
        <v/>
      </c>
      <c r="D706" s="687"/>
      <c r="E706" s="687" t="s">
        <v>1713</v>
      </c>
      <c r="F706" s="871" t="str">
        <v/>
      </c>
    </row>
    <row r="707" spans="2:6" ht="14">
      <c r="B707" s="584" t="str">
        <v/>
      </c>
      <c r="C707" s="580" t="str">
        <v/>
      </c>
      <c r="D707" s="687"/>
      <c r="E707" s="687" t="s">
        <v>1713</v>
      </c>
      <c r="F707" s="871" t="str">
        <v/>
      </c>
    </row>
    <row r="708" spans="2:6" ht="14">
      <c r="B708" s="584" t="str">
        <v/>
      </c>
      <c r="C708" s="580" t="str">
        <v/>
      </c>
      <c r="D708" s="687"/>
      <c r="E708" s="687" t="s">
        <v>1713</v>
      </c>
      <c r="F708" s="871" t="str">
        <v/>
      </c>
    </row>
    <row r="709" spans="2:6" ht="14">
      <c r="B709" s="584" t="str">
        <v/>
      </c>
      <c r="C709" s="580" t="str">
        <v/>
      </c>
      <c r="D709" s="687"/>
      <c r="E709" s="687" t="s">
        <v>1713</v>
      </c>
      <c r="F709" s="871" t="str">
        <v/>
      </c>
    </row>
    <row r="710" spans="2:6" ht="14">
      <c r="B710" s="584" t="str">
        <v/>
      </c>
      <c r="C710" s="580" t="str">
        <v/>
      </c>
      <c r="D710" s="687"/>
      <c r="E710" s="687" t="s">
        <v>1713</v>
      </c>
      <c r="F710" s="871" t="str">
        <v/>
      </c>
    </row>
    <row r="711" spans="2:6" ht="14">
      <c r="B711" s="584" t="str">
        <v/>
      </c>
      <c r="C711" s="580" t="str">
        <v/>
      </c>
      <c r="D711" s="687"/>
      <c r="E711" s="687" t="s">
        <v>1713</v>
      </c>
      <c r="F711" s="871" t="str">
        <v/>
      </c>
    </row>
    <row r="712" spans="2:6" ht="14">
      <c r="B712" s="584" t="str">
        <v/>
      </c>
      <c r="C712" s="580" t="str">
        <v/>
      </c>
      <c r="D712" s="687"/>
      <c r="E712" s="687" t="s">
        <v>1713</v>
      </c>
      <c r="F712" s="871" t="str">
        <v/>
      </c>
    </row>
    <row r="713" spans="2:6" ht="14">
      <c r="B713" s="584" t="str">
        <v/>
      </c>
      <c r="C713" s="580" t="str">
        <v/>
      </c>
      <c r="D713" s="687"/>
      <c r="E713" s="687" t="s">
        <v>1713</v>
      </c>
      <c r="F713" s="871" t="str">
        <v/>
      </c>
    </row>
    <row r="714" spans="2:6" ht="14">
      <c r="B714" s="584" t="str">
        <v/>
      </c>
      <c r="C714" s="580" t="str">
        <v/>
      </c>
      <c r="D714" s="687"/>
      <c r="E714" s="687" t="s">
        <v>1713</v>
      </c>
      <c r="F714" s="871" t="str">
        <v/>
      </c>
    </row>
    <row r="715" spans="2:6" ht="14">
      <c r="B715" s="584" t="str">
        <v/>
      </c>
      <c r="C715" s="580" t="str">
        <v/>
      </c>
      <c r="D715" s="687"/>
      <c r="E715" s="687" t="s">
        <v>1713</v>
      </c>
      <c r="F715" s="871" t="str">
        <v/>
      </c>
    </row>
    <row r="716" spans="2:6" ht="14">
      <c r="B716" s="584" t="str">
        <v/>
      </c>
      <c r="C716" s="580" t="str">
        <v/>
      </c>
      <c r="D716" s="687"/>
      <c r="E716" s="687" t="s">
        <v>1713</v>
      </c>
      <c r="F716" s="871" t="str">
        <v/>
      </c>
    </row>
    <row r="717" spans="2:6" ht="14">
      <c r="B717" s="584" t="str">
        <v/>
      </c>
      <c r="C717" s="580" t="str">
        <v/>
      </c>
      <c r="D717" s="687"/>
      <c r="E717" s="687" t="s">
        <v>1713</v>
      </c>
      <c r="F717" s="871" t="str">
        <v/>
      </c>
    </row>
    <row r="718" spans="2:6" ht="14">
      <c r="B718" s="584" t="str">
        <v/>
      </c>
      <c r="C718" s="580" t="str">
        <v/>
      </c>
      <c r="D718" s="687"/>
      <c r="E718" s="687" t="s">
        <v>1713</v>
      </c>
      <c r="F718" s="871" t="str">
        <v/>
      </c>
    </row>
    <row r="719" spans="2:6" ht="14">
      <c r="B719" s="584" t="str">
        <v/>
      </c>
      <c r="C719" s="580" t="str">
        <v/>
      </c>
      <c r="D719" s="687"/>
      <c r="E719" s="687" t="s">
        <v>1713</v>
      </c>
      <c r="F719" s="871" t="str">
        <v/>
      </c>
    </row>
    <row r="720" spans="2:6" ht="14">
      <c r="B720" s="584" t="str">
        <v/>
      </c>
      <c r="C720" s="580" t="str">
        <v/>
      </c>
      <c r="D720" s="687"/>
      <c r="E720" s="687" t="s">
        <v>1713</v>
      </c>
      <c r="F720" s="871" t="str">
        <v/>
      </c>
    </row>
    <row r="721" spans="2:6" ht="14">
      <c r="B721" s="584" t="str">
        <v/>
      </c>
      <c r="C721" s="580" t="str">
        <v/>
      </c>
      <c r="D721" s="687"/>
      <c r="E721" s="687" t="s">
        <v>1713</v>
      </c>
      <c r="F721" s="871" t="str">
        <v/>
      </c>
    </row>
    <row r="722" spans="2:6" ht="14">
      <c r="B722" s="584" t="str">
        <v/>
      </c>
      <c r="C722" s="580" t="str">
        <v/>
      </c>
      <c r="D722" s="687"/>
      <c r="E722" s="687" t="s">
        <v>1713</v>
      </c>
      <c r="F722" s="871" t="str">
        <v/>
      </c>
    </row>
    <row r="723" spans="2:6" ht="14">
      <c r="B723" s="584" t="str">
        <v/>
      </c>
      <c r="C723" s="580" t="str">
        <v/>
      </c>
      <c r="D723" s="687"/>
      <c r="E723" s="687" t="s">
        <v>1713</v>
      </c>
      <c r="F723" s="871" t="str">
        <v/>
      </c>
    </row>
    <row r="724" spans="2:6" ht="14">
      <c r="B724" s="584" t="str">
        <v/>
      </c>
      <c r="C724" s="580" t="str">
        <v/>
      </c>
      <c r="D724" s="687"/>
      <c r="E724" s="687" t="s">
        <v>1713</v>
      </c>
      <c r="F724" s="871" t="str">
        <v/>
      </c>
    </row>
    <row r="725" spans="2:6" ht="14">
      <c r="B725" s="584" t="str">
        <v/>
      </c>
      <c r="C725" s="580" t="str">
        <v/>
      </c>
      <c r="D725" s="687"/>
      <c r="E725" s="687" t="s">
        <v>1713</v>
      </c>
      <c r="F725" s="871" t="str">
        <v/>
      </c>
    </row>
    <row r="726" spans="2:6" ht="14">
      <c r="B726" s="584" t="str">
        <v/>
      </c>
      <c r="C726" s="580" t="str">
        <v/>
      </c>
      <c r="D726" s="687"/>
      <c r="E726" s="687" t="s">
        <v>1713</v>
      </c>
      <c r="F726" s="871" t="str">
        <v/>
      </c>
    </row>
    <row r="727" spans="2:6" ht="14">
      <c r="B727" s="584" t="str">
        <v/>
      </c>
      <c r="C727" s="580" t="str">
        <v/>
      </c>
      <c r="D727" s="687"/>
      <c r="E727" s="687" t="s">
        <v>1713</v>
      </c>
      <c r="F727" s="871" t="str">
        <v/>
      </c>
    </row>
    <row r="728" spans="2:6" ht="14">
      <c r="B728" s="584" t="str">
        <v/>
      </c>
      <c r="C728" s="580" t="str">
        <v/>
      </c>
      <c r="D728" s="687"/>
      <c r="E728" s="687" t="s">
        <v>1713</v>
      </c>
      <c r="F728" s="871" t="str">
        <v/>
      </c>
    </row>
    <row r="729" spans="2:6" ht="14">
      <c r="B729" s="584" t="str">
        <v/>
      </c>
      <c r="C729" s="580" t="str">
        <v/>
      </c>
      <c r="D729" s="687"/>
      <c r="E729" s="687" t="s">
        <v>1713</v>
      </c>
      <c r="F729" s="871" t="str">
        <v/>
      </c>
    </row>
    <row r="730" spans="2:6" ht="14">
      <c r="B730" s="584" t="str">
        <v/>
      </c>
      <c r="C730" s="580" t="str">
        <v/>
      </c>
      <c r="D730" s="687"/>
      <c r="E730" s="687" t="s">
        <v>1713</v>
      </c>
      <c r="F730" s="871" t="str">
        <v/>
      </c>
    </row>
    <row r="731" spans="2:6" ht="14">
      <c r="B731" s="584" t="str">
        <v/>
      </c>
      <c r="C731" s="580" t="str">
        <v/>
      </c>
      <c r="D731" s="687"/>
      <c r="E731" s="687" t="s">
        <v>1713</v>
      </c>
      <c r="F731" s="871" t="str">
        <v/>
      </c>
    </row>
    <row r="732" spans="2:6" ht="14">
      <c r="B732" s="584" t="str">
        <v/>
      </c>
      <c r="C732" s="580" t="str">
        <v/>
      </c>
      <c r="D732" s="687"/>
      <c r="E732" s="687" t="s">
        <v>1713</v>
      </c>
      <c r="F732" s="871" t="str">
        <v/>
      </c>
    </row>
    <row r="733" spans="2:6" ht="14">
      <c r="B733" s="584" t="str">
        <v/>
      </c>
      <c r="C733" s="580" t="str">
        <v/>
      </c>
      <c r="D733" s="687"/>
      <c r="E733" s="687" t="s">
        <v>1713</v>
      </c>
      <c r="F733" s="871" t="str">
        <v/>
      </c>
    </row>
    <row r="734" spans="2:6" ht="14">
      <c r="B734" s="584" t="str">
        <v/>
      </c>
      <c r="C734" s="580" t="str">
        <v/>
      </c>
      <c r="D734" s="687"/>
      <c r="E734" s="687" t="s">
        <v>1713</v>
      </c>
      <c r="F734" s="871" t="str">
        <v/>
      </c>
    </row>
    <row r="735" spans="2:6" ht="14">
      <c r="B735" s="584" t="str">
        <v/>
      </c>
      <c r="C735" s="580" t="str">
        <v/>
      </c>
      <c r="D735" s="687"/>
      <c r="E735" s="687" t="s">
        <v>1713</v>
      </c>
      <c r="F735" s="871" t="str">
        <v/>
      </c>
    </row>
    <row r="736" spans="2:6" ht="14">
      <c r="B736" s="584" t="str">
        <v/>
      </c>
      <c r="C736" s="580" t="str">
        <v/>
      </c>
      <c r="D736" s="687"/>
      <c r="E736" s="687" t="s">
        <v>1713</v>
      </c>
      <c r="F736" s="871" t="str">
        <v/>
      </c>
    </row>
    <row r="737" spans="2:6" ht="14">
      <c r="B737" s="584" t="str">
        <v/>
      </c>
      <c r="C737" s="580" t="str">
        <v/>
      </c>
      <c r="D737" s="687"/>
      <c r="E737" s="687" t="s">
        <v>1713</v>
      </c>
      <c r="F737" s="871" t="str">
        <v/>
      </c>
    </row>
    <row r="738" spans="2:6" ht="14">
      <c r="B738" s="584" t="str">
        <v/>
      </c>
      <c r="C738" s="580" t="str">
        <v/>
      </c>
      <c r="D738" s="687"/>
      <c r="E738" s="687" t="s">
        <v>1713</v>
      </c>
      <c r="F738" s="871" t="str">
        <v/>
      </c>
    </row>
    <row r="739" spans="2:6" ht="14">
      <c r="B739" s="584" t="str">
        <v/>
      </c>
      <c r="C739" s="580" t="str">
        <v/>
      </c>
      <c r="D739" s="687"/>
      <c r="E739" s="687" t="s">
        <v>1713</v>
      </c>
      <c r="F739" s="871" t="str">
        <v/>
      </c>
    </row>
    <row r="740" spans="2:6" ht="14">
      <c r="B740" s="584" t="str">
        <v/>
      </c>
      <c r="C740" s="580" t="str">
        <v/>
      </c>
      <c r="D740" s="687"/>
      <c r="E740" s="687" t="s">
        <v>1713</v>
      </c>
      <c r="F740" s="871" t="str">
        <v/>
      </c>
    </row>
    <row r="741" spans="2:6" ht="14">
      <c r="B741" s="584" t="str">
        <v/>
      </c>
      <c r="C741" s="580" t="str">
        <v/>
      </c>
      <c r="D741" s="687"/>
      <c r="E741" s="687" t="s">
        <v>1713</v>
      </c>
      <c r="F741" s="871" t="str">
        <v/>
      </c>
    </row>
    <row r="742" spans="2:6" ht="14">
      <c r="B742" s="584" t="str">
        <v/>
      </c>
      <c r="C742" s="580" t="str">
        <v/>
      </c>
      <c r="D742" s="687"/>
      <c r="E742" s="687" t="s">
        <v>1713</v>
      </c>
      <c r="F742" s="871" t="str">
        <v/>
      </c>
    </row>
    <row r="743" spans="2:6" ht="14">
      <c r="B743" s="584" t="str">
        <v/>
      </c>
      <c r="C743" s="580" t="str">
        <v/>
      </c>
      <c r="D743" s="687"/>
      <c r="E743" s="687" t="s">
        <v>1713</v>
      </c>
      <c r="F743" s="871" t="str">
        <v/>
      </c>
    </row>
    <row r="744" spans="2:6" ht="14">
      <c r="B744" s="584" t="str">
        <v/>
      </c>
      <c r="C744" s="580" t="str">
        <v/>
      </c>
      <c r="D744" s="687"/>
      <c r="E744" s="687" t="s">
        <v>1713</v>
      </c>
      <c r="F744" s="871" t="str">
        <v/>
      </c>
    </row>
    <row r="745" spans="2:6" ht="14">
      <c r="B745" s="584" t="str">
        <v/>
      </c>
      <c r="C745" s="580" t="str">
        <v/>
      </c>
      <c r="D745" s="687"/>
      <c r="E745" s="687" t="s">
        <v>1713</v>
      </c>
      <c r="F745" s="871" t="str">
        <v/>
      </c>
    </row>
    <row r="746" spans="2:6" ht="14">
      <c r="B746" s="584" t="str">
        <v/>
      </c>
      <c r="C746" s="580" t="str">
        <v/>
      </c>
      <c r="D746" s="687"/>
      <c r="E746" s="687" t="s">
        <v>1713</v>
      </c>
      <c r="F746" s="871" t="str">
        <v/>
      </c>
    </row>
    <row r="747" spans="2:6" ht="14">
      <c r="B747" s="584" t="str">
        <v/>
      </c>
      <c r="C747" s="580" t="str">
        <v/>
      </c>
      <c r="D747" s="687"/>
      <c r="E747" s="687" t="s">
        <v>1713</v>
      </c>
      <c r="F747" s="871" t="str">
        <v/>
      </c>
    </row>
    <row r="748" spans="2:6" ht="14">
      <c r="B748" s="584" t="str">
        <v/>
      </c>
      <c r="C748" s="580" t="str">
        <v/>
      </c>
      <c r="D748" s="687"/>
      <c r="E748" s="687" t="s">
        <v>1713</v>
      </c>
      <c r="F748" s="871" t="str">
        <v/>
      </c>
    </row>
    <row r="749" spans="2:6" ht="14">
      <c r="B749" s="584" t="str">
        <v/>
      </c>
      <c r="C749" s="580" t="str">
        <v/>
      </c>
      <c r="D749" s="687"/>
      <c r="E749" s="687" t="s">
        <v>1713</v>
      </c>
      <c r="F749" s="871" t="str">
        <v/>
      </c>
    </row>
    <row r="750" spans="2:6" ht="14">
      <c r="B750" s="584" t="str">
        <v/>
      </c>
      <c r="C750" s="580" t="str">
        <v/>
      </c>
      <c r="D750" s="687"/>
      <c r="E750" s="687" t="s">
        <v>1713</v>
      </c>
      <c r="F750" s="871" t="str">
        <v/>
      </c>
    </row>
    <row r="751" spans="2:6" ht="14">
      <c r="B751" s="584" t="str">
        <v/>
      </c>
      <c r="C751" s="580" t="str">
        <v/>
      </c>
      <c r="D751" s="687"/>
      <c r="E751" s="687" t="s">
        <v>1713</v>
      </c>
      <c r="F751" s="871" t="str">
        <v/>
      </c>
    </row>
    <row r="752" spans="2:6" ht="14">
      <c r="B752" s="584" t="str">
        <v/>
      </c>
      <c r="C752" s="580" t="str">
        <v/>
      </c>
      <c r="D752" s="687"/>
      <c r="E752" s="687" t="s">
        <v>1713</v>
      </c>
      <c r="F752" s="871" t="str">
        <v/>
      </c>
    </row>
    <row r="753" spans="2:6" ht="14">
      <c r="B753" s="584" t="str">
        <v/>
      </c>
      <c r="C753" s="580" t="str">
        <v/>
      </c>
      <c r="D753" s="687"/>
      <c r="E753" s="687" t="s">
        <v>1713</v>
      </c>
      <c r="F753" s="871" t="str">
        <v/>
      </c>
    </row>
    <row r="754" spans="2:6" ht="14">
      <c r="B754" s="584" t="str">
        <v/>
      </c>
      <c r="C754" s="580" t="str">
        <v/>
      </c>
      <c r="D754" s="687"/>
      <c r="E754" s="687" t="s">
        <v>1713</v>
      </c>
      <c r="F754" s="871" t="str">
        <v/>
      </c>
    </row>
    <row r="755" spans="2:6" ht="14">
      <c r="B755" s="584" t="str">
        <v/>
      </c>
      <c r="C755" s="580" t="str">
        <v/>
      </c>
      <c r="D755" s="687"/>
      <c r="E755" s="687" t="s">
        <v>1713</v>
      </c>
      <c r="F755" s="871" t="str">
        <v/>
      </c>
    </row>
    <row r="756" spans="2:6" ht="14">
      <c r="B756" s="584" t="str">
        <v/>
      </c>
      <c r="C756" s="580" t="str">
        <v/>
      </c>
      <c r="D756" s="687"/>
      <c r="E756" s="687" t="s">
        <v>1713</v>
      </c>
      <c r="F756" s="871" t="str">
        <v/>
      </c>
    </row>
    <row r="757" spans="2:6" ht="14">
      <c r="B757" s="584" t="str">
        <v/>
      </c>
      <c r="C757" s="580" t="str">
        <v/>
      </c>
      <c r="D757" s="687"/>
      <c r="E757" s="687" t="s">
        <v>1713</v>
      </c>
      <c r="F757" s="871" t="str">
        <v/>
      </c>
    </row>
    <row r="758" spans="2:6" ht="14">
      <c r="B758" s="584" t="str">
        <v/>
      </c>
      <c r="C758" s="580" t="str">
        <v/>
      </c>
      <c r="D758" s="687"/>
      <c r="E758" s="687" t="s">
        <v>1713</v>
      </c>
      <c r="F758" s="871" t="str">
        <v/>
      </c>
    </row>
    <row r="759" spans="2:6" ht="14">
      <c r="B759" s="584" t="str">
        <v/>
      </c>
      <c r="C759" s="580" t="str">
        <v/>
      </c>
      <c r="D759" s="687"/>
      <c r="E759" s="687" t="s">
        <v>1713</v>
      </c>
      <c r="F759" s="871" t="str">
        <v/>
      </c>
    </row>
    <row r="760" spans="2:6" ht="14">
      <c r="B760" s="584" t="str">
        <v/>
      </c>
      <c r="C760" s="580" t="str">
        <v/>
      </c>
      <c r="D760" s="687"/>
      <c r="E760" s="687" t="s">
        <v>1713</v>
      </c>
      <c r="F760" s="871" t="str">
        <v/>
      </c>
    </row>
    <row r="761" spans="2:6" ht="14">
      <c r="B761" s="584" t="str">
        <v/>
      </c>
      <c r="C761" s="580" t="str">
        <v/>
      </c>
      <c r="D761" s="687"/>
      <c r="E761" s="687" t="s">
        <v>1713</v>
      </c>
      <c r="F761" s="871" t="str">
        <v/>
      </c>
    </row>
    <row r="762" spans="2:6" ht="14">
      <c r="B762" s="584" t="str">
        <v/>
      </c>
      <c r="C762" s="580" t="str">
        <v/>
      </c>
      <c r="D762" s="687"/>
      <c r="E762" s="687" t="s">
        <v>1713</v>
      </c>
      <c r="F762" s="871" t="str">
        <v/>
      </c>
    </row>
    <row r="763" spans="2:6" ht="14">
      <c r="B763" s="584" t="str">
        <v/>
      </c>
      <c r="C763" s="580" t="str">
        <v/>
      </c>
      <c r="D763" s="687"/>
      <c r="E763" s="687" t="s">
        <v>1713</v>
      </c>
      <c r="F763" s="871" t="str">
        <v/>
      </c>
    </row>
    <row r="764" spans="2:6" ht="14">
      <c r="B764" s="584" t="str">
        <v/>
      </c>
      <c r="C764" s="580" t="str">
        <v/>
      </c>
      <c r="D764" s="687"/>
      <c r="E764" s="687" t="s">
        <v>1713</v>
      </c>
      <c r="F764" s="871" t="str">
        <v/>
      </c>
    </row>
    <row r="765" spans="2:6" ht="14">
      <c r="B765" s="584" t="str">
        <v/>
      </c>
      <c r="C765" s="580" t="str">
        <v/>
      </c>
      <c r="D765" s="687"/>
      <c r="E765" s="687" t="s">
        <v>1713</v>
      </c>
      <c r="F765" s="871" t="str">
        <v/>
      </c>
    </row>
    <row r="766" spans="2:6" ht="14">
      <c r="B766" s="584" t="str">
        <v/>
      </c>
      <c r="C766" s="580" t="str">
        <v/>
      </c>
      <c r="D766" s="687"/>
      <c r="E766" s="687" t="s">
        <v>1713</v>
      </c>
      <c r="F766" s="871" t="str">
        <v/>
      </c>
    </row>
    <row r="767" spans="2:6" ht="14">
      <c r="B767" s="584" t="str">
        <v/>
      </c>
      <c r="C767" s="580" t="str">
        <v/>
      </c>
      <c r="D767" s="687"/>
      <c r="E767" s="687" t="s">
        <v>1713</v>
      </c>
      <c r="F767" s="871" t="str">
        <v/>
      </c>
    </row>
    <row r="768" spans="2:6" ht="14">
      <c r="B768" s="584" t="str">
        <v/>
      </c>
      <c r="C768" s="580" t="str">
        <v/>
      </c>
      <c r="D768" s="687"/>
      <c r="E768" s="687" t="s">
        <v>1713</v>
      </c>
      <c r="F768" s="871" t="str">
        <v/>
      </c>
    </row>
    <row r="769" spans="2:6" ht="14">
      <c r="B769" s="584" t="str">
        <v/>
      </c>
      <c r="C769" s="580" t="str">
        <v/>
      </c>
      <c r="D769" s="687"/>
      <c r="E769" s="687" t="s">
        <v>1713</v>
      </c>
      <c r="F769" s="871" t="str">
        <v/>
      </c>
    </row>
    <row r="770" spans="2:6" ht="14">
      <c r="B770" s="584" t="str">
        <v/>
      </c>
      <c r="C770" s="580" t="str">
        <v/>
      </c>
      <c r="D770" s="687"/>
      <c r="E770" s="687" t="s">
        <v>1713</v>
      </c>
      <c r="F770" s="871" t="str">
        <v/>
      </c>
    </row>
    <row r="771" spans="2:6" ht="14">
      <c r="B771" s="584" t="str">
        <v/>
      </c>
      <c r="C771" s="580" t="str">
        <v/>
      </c>
      <c r="D771" s="687"/>
      <c r="E771" s="687" t="s">
        <v>1713</v>
      </c>
      <c r="F771" s="871" t="str">
        <v/>
      </c>
    </row>
    <row r="772" spans="2:6" ht="14">
      <c r="B772" s="584" t="str">
        <v/>
      </c>
      <c r="C772" s="580" t="str">
        <v/>
      </c>
      <c r="D772" s="687"/>
      <c r="E772" s="687" t="s">
        <v>1713</v>
      </c>
      <c r="F772" s="871" t="str">
        <v/>
      </c>
    </row>
    <row r="773" spans="2:6" ht="14">
      <c r="B773" s="584" t="str">
        <v/>
      </c>
      <c r="C773" s="580" t="str">
        <v/>
      </c>
      <c r="D773" s="687"/>
      <c r="E773" s="687" t="s">
        <v>1713</v>
      </c>
      <c r="F773" s="871" t="str">
        <v/>
      </c>
    </row>
    <row r="774" spans="2:6" ht="14">
      <c r="B774" s="584" t="str">
        <v/>
      </c>
      <c r="C774" s="580" t="str">
        <v/>
      </c>
      <c r="D774" s="687"/>
      <c r="E774" s="687" t="s">
        <v>1713</v>
      </c>
      <c r="F774" s="871" t="str">
        <v/>
      </c>
    </row>
    <row r="775" spans="2:6" ht="14">
      <c r="B775" s="584" t="str">
        <v/>
      </c>
      <c r="C775" s="580" t="str">
        <v/>
      </c>
      <c r="D775" s="687"/>
      <c r="E775" s="687" t="s">
        <v>1713</v>
      </c>
      <c r="F775" s="871" t="str">
        <v/>
      </c>
    </row>
    <row r="776" spans="2:6" ht="14">
      <c r="B776" s="584" t="str">
        <v/>
      </c>
      <c r="C776" s="580" t="str">
        <v/>
      </c>
      <c r="D776" s="687"/>
      <c r="E776" s="687" t="s">
        <v>1713</v>
      </c>
      <c r="F776" s="871" t="str">
        <v/>
      </c>
    </row>
    <row r="777" spans="2:6" ht="14">
      <c r="B777" s="584" t="str">
        <v/>
      </c>
      <c r="C777" s="580" t="str">
        <v/>
      </c>
      <c r="D777" s="687"/>
      <c r="E777" s="687" t="s">
        <v>1713</v>
      </c>
      <c r="F777" s="871" t="str">
        <v/>
      </c>
    </row>
    <row r="778" spans="2:6" ht="14">
      <c r="B778" s="584" t="str">
        <v/>
      </c>
      <c r="C778" s="580" t="str">
        <v/>
      </c>
      <c r="D778" s="687"/>
      <c r="E778" s="687" t="s">
        <v>1713</v>
      </c>
      <c r="F778" s="871" t="str">
        <v/>
      </c>
    </row>
    <row r="779" spans="2:6" ht="14">
      <c r="B779" s="584" t="str">
        <v/>
      </c>
      <c r="C779" s="580" t="str">
        <v/>
      </c>
      <c r="D779" s="687"/>
      <c r="E779" s="687" t="s">
        <v>1713</v>
      </c>
      <c r="F779" s="871" t="str">
        <v/>
      </c>
    </row>
    <row r="780" spans="2:6" ht="14">
      <c r="B780" s="584" t="str">
        <v/>
      </c>
      <c r="C780" s="580" t="str">
        <v/>
      </c>
      <c r="D780" s="687"/>
      <c r="E780" s="687" t="s">
        <v>1713</v>
      </c>
      <c r="F780" s="871" t="str">
        <v/>
      </c>
    </row>
    <row r="781" spans="2:6" ht="14">
      <c r="B781" s="584" t="str">
        <v/>
      </c>
      <c r="C781" s="580" t="str">
        <v/>
      </c>
      <c r="D781" s="687"/>
      <c r="E781" s="687" t="s">
        <v>1713</v>
      </c>
      <c r="F781" s="871" t="str">
        <v/>
      </c>
    </row>
    <row r="782" spans="2:6" ht="14">
      <c r="B782" s="584" t="str">
        <v/>
      </c>
      <c r="C782" s="580" t="str">
        <v/>
      </c>
      <c r="D782" s="687"/>
      <c r="E782" s="687" t="s">
        <v>1713</v>
      </c>
      <c r="F782" s="871" t="str">
        <v/>
      </c>
    </row>
    <row r="783" spans="2:6" ht="14">
      <c r="B783" s="584" t="str">
        <v/>
      </c>
      <c r="C783" s="580" t="str">
        <v/>
      </c>
      <c r="D783" s="687"/>
      <c r="E783" s="687" t="s">
        <v>1713</v>
      </c>
      <c r="F783" s="871" t="str">
        <v/>
      </c>
    </row>
    <row r="784" spans="2:6" ht="14">
      <c r="B784" s="584" t="str">
        <v/>
      </c>
      <c r="C784" s="580" t="str">
        <v/>
      </c>
      <c r="D784" s="687"/>
      <c r="E784" s="687" t="s">
        <v>1713</v>
      </c>
      <c r="F784" s="871" t="str">
        <v/>
      </c>
    </row>
    <row r="785" spans="2:6" ht="14">
      <c r="B785" s="584" t="str">
        <v/>
      </c>
      <c r="C785" s="580" t="str">
        <v/>
      </c>
      <c r="D785" s="687"/>
      <c r="E785" s="687" t="s">
        <v>1713</v>
      </c>
      <c r="F785" s="871" t="str">
        <v/>
      </c>
    </row>
    <row r="786" spans="2:6" ht="14">
      <c r="B786" s="584" t="str">
        <v/>
      </c>
      <c r="C786" s="580" t="str">
        <v/>
      </c>
      <c r="D786" s="687"/>
      <c r="E786" s="687" t="s">
        <v>1713</v>
      </c>
      <c r="F786" s="871" t="str">
        <v/>
      </c>
    </row>
    <row r="787" spans="2:6" ht="14">
      <c r="B787" s="584" t="str">
        <v/>
      </c>
      <c r="C787" s="580" t="str">
        <v/>
      </c>
      <c r="D787" s="687"/>
      <c r="E787" s="687" t="s">
        <v>1713</v>
      </c>
      <c r="F787" s="871" t="str">
        <v/>
      </c>
    </row>
    <row r="788" spans="2:6" ht="14">
      <c r="B788" s="584" t="str">
        <v/>
      </c>
      <c r="C788" s="580" t="str">
        <v/>
      </c>
      <c r="D788" s="687"/>
      <c r="E788" s="687" t="s">
        <v>1713</v>
      </c>
      <c r="F788" s="871" t="str">
        <v/>
      </c>
    </row>
    <row r="789" spans="2:6" ht="14">
      <c r="B789" s="584" t="str">
        <v/>
      </c>
      <c r="C789" s="580" t="str">
        <v/>
      </c>
      <c r="D789" s="687"/>
      <c r="E789" s="687" t="s">
        <v>1713</v>
      </c>
      <c r="F789" s="871" t="str">
        <v/>
      </c>
    </row>
    <row r="790" spans="2:6" ht="14">
      <c r="B790" s="584" t="str">
        <v/>
      </c>
      <c r="C790" s="580" t="str">
        <v/>
      </c>
      <c r="D790" s="687"/>
      <c r="E790" s="687" t="s">
        <v>1713</v>
      </c>
      <c r="F790" s="871" t="str">
        <v/>
      </c>
    </row>
    <row r="791" spans="2:6" ht="14">
      <c r="B791" s="584" t="str">
        <v/>
      </c>
      <c r="C791" s="580" t="str">
        <v/>
      </c>
      <c r="D791" s="687"/>
      <c r="E791" s="687" t="s">
        <v>1713</v>
      </c>
      <c r="F791" s="871" t="str">
        <v/>
      </c>
    </row>
    <row r="792" spans="2:6" ht="14">
      <c r="B792" s="584" t="str">
        <v/>
      </c>
      <c r="C792" s="580" t="str">
        <v/>
      </c>
      <c r="D792" s="687"/>
      <c r="E792" s="687" t="s">
        <v>1713</v>
      </c>
      <c r="F792" s="871" t="str">
        <v/>
      </c>
    </row>
    <row r="793" spans="2:6" ht="14">
      <c r="B793" s="584" t="str">
        <v/>
      </c>
      <c r="C793" s="580" t="str">
        <v/>
      </c>
      <c r="D793" s="687"/>
      <c r="E793" s="687" t="s">
        <v>1713</v>
      </c>
      <c r="F793" s="871" t="str">
        <v/>
      </c>
    </row>
    <row r="794" spans="2:6" ht="14">
      <c r="B794" s="584" t="str">
        <v/>
      </c>
      <c r="C794" s="580" t="str">
        <v/>
      </c>
      <c r="D794" s="687"/>
      <c r="E794" s="687" t="s">
        <v>1713</v>
      </c>
      <c r="F794" s="871" t="str">
        <v/>
      </c>
    </row>
    <row r="795" spans="2:6" ht="14">
      <c r="B795" s="584" t="str">
        <v/>
      </c>
      <c r="C795" s="580" t="str">
        <v/>
      </c>
      <c r="D795" s="687"/>
      <c r="E795" s="687" t="s">
        <v>1713</v>
      </c>
      <c r="F795" s="871" t="str">
        <v/>
      </c>
    </row>
    <row r="796" spans="2:6" ht="14">
      <c r="B796" s="584" t="str">
        <v/>
      </c>
      <c r="C796" s="580" t="str">
        <v/>
      </c>
      <c r="D796" s="687"/>
      <c r="E796" s="687" t="s">
        <v>1713</v>
      </c>
      <c r="F796" s="871" t="str">
        <v/>
      </c>
    </row>
    <row r="797" spans="2:6" ht="14">
      <c r="B797" s="584" t="str">
        <v/>
      </c>
      <c r="C797" s="580" t="str">
        <v/>
      </c>
      <c r="D797" s="687"/>
      <c r="E797" s="687" t="s">
        <v>1713</v>
      </c>
      <c r="F797" s="871" t="str">
        <v/>
      </c>
    </row>
    <row r="798" spans="2:6" ht="14">
      <c r="B798" s="584" t="str">
        <v/>
      </c>
      <c r="C798" s="580" t="str">
        <v/>
      </c>
      <c r="D798" s="687"/>
      <c r="E798" s="687" t="s">
        <v>1713</v>
      </c>
      <c r="F798" s="871" t="str">
        <v/>
      </c>
    </row>
    <row r="799" spans="2:6" ht="14">
      <c r="B799" s="584" t="str">
        <v/>
      </c>
      <c r="C799" s="580" t="str">
        <v/>
      </c>
      <c r="D799" s="687"/>
      <c r="E799" s="687" t="s">
        <v>1713</v>
      </c>
      <c r="F799" s="871" t="str">
        <v/>
      </c>
    </row>
    <row r="800" spans="2:6" ht="14">
      <c r="B800" s="584" t="str">
        <v/>
      </c>
      <c r="C800" s="580" t="str">
        <v/>
      </c>
      <c r="D800" s="687"/>
      <c r="E800" s="687" t="s">
        <v>1713</v>
      </c>
      <c r="F800" s="871" t="str">
        <v/>
      </c>
    </row>
    <row r="801" spans="2:6" ht="14">
      <c r="B801" s="584" t="str">
        <v/>
      </c>
      <c r="C801" s="580" t="str">
        <v/>
      </c>
      <c r="D801" s="687"/>
      <c r="E801" s="687" t="s">
        <v>1713</v>
      </c>
      <c r="F801" s="871" t="str">
        <v/>
      </c>
    </row>
    <row r="802" spans="2:6" ht="14">
      <c r="B802" s="584" t="str">
        <v/>
      </c>
      <c r="C802" s="580" t="str">
        <v/>
      </c>
      <c r="D802" s="687"/>
      <c r="E802" s="687" t="s">
        <v>1713</v>
      </c>
      <c r="F802" s="871" t="str">
        <v/>
      </c>
    </row>
    <row r="803" spans="2:6" ht="14">
      <c r="B803" s="584" t="str">
        <v/>
      </c>
      <c r="C803" s="580" t="str">
        <v/>
      </c>
      <c r="D803" s="687"/>
      <c r="E803" s="687" t="s">
        <v>1713</v>
      </c>
      <c r="F803" s="871" t="str">
        <v/>
      </c>
    </row>
    <row r="804" spans="2:6" ht="14">
      <c r="B804" s="584" t="str">
        <v/>
      </c>
      <c r="C804" s="580" t="str">
        <v/>
      </c>
      <c r="D804" s="687"/>
      <c r="E804" s="687" t="s">
        <v>1713</v>
      </c>
      <c r="F804" s="871" t="str">
        <v/>
      </c>
    </row>
    <row r="805" spans="2:6" ht="14">
      <c r="B805" s="584" t="str">
        <v/>
      </c>
      <c r="C805" s="580" t="str">
        <v/>
      </c>
      <c r="D805" s="687"/>
      <c r="E805" s="687" t="s">
        <v>1713</v>
      </c>
      <c r="F805" s="871" t="str">
        <v/>
      </c>
    </row>
    <row r="806" spans="2:6" ht="14">
      <c r="B806" s="584" t="str">
        <v/>
      </c>
      <c r="C806" s="580" t="str">
        <v/>
      </c>
      <c r="D806" s="687"/>
      <c r="E806" s="687" t="s">
        <v>1713</v>
      </c>
      <c r="F806" s="871" t="str">
        <v/>
      </c>
    </row>
    <row r="807" spans="2:6" ht="14">
      <c r="B807" s="584" t="str">
        <v/>
      </c>
      <c r="C807" s="580" t="str">
        <v/>
      </c>
      <c r="D807" s="687"/>
      <c r="E807" s="687" t="s">
        <v>1713</v>
      </c>
      <c r="F807" s="871" t="str">
        <v/>
      </c>
    </row>
    <row r="808" spans="2:6" ht="14">
      <c r="B808" s="584" t="str">
        <v/>
      </c>
      <c r="C808" s="580" t="str">
        <v/>
      </c>
      <c r="D808" s="687"/>
      <c r="E808" s="687" t="s">
        <v>1713</v>
      </c>
      <c r="F808" s="871" t="str">
        <v/>
      </c>
    </row>
    <row r="809" spans="2:6" ht="14">
      <c r="B809" s="584" t="str">
        <v/>
      </c>
      <c r="C809" s="580" t="str">
        <v/>
      </c>
      <c r="D809" s="687"/>
      <c r="E809" s="687" t="s">
        <v>1713</v>
      </c>
      <c r="F809" s="871" t="str">
        <v/>
      </c>
    </row>
    <row r="810" spans="2:6" ht="14">
      <c r="B810" s="584" t="str">
        <v/>
      </c>
      <c r="C810" s="580" t="str">
        <v/>
      </c>
      <c r="D810" s="687"/>
      <c r="E810" s="687" t="s">
        <v>1713</v>
      </c>
      <c r="F810" s="871" t="str">
        <v/>
      </c>
    </row>
    <row r="811" spans="2:6" ht="14">
      <c r="B811" s="584" t="str">
        <v/>
      </c>
      <c r="C811" s="580" t="str">
        <v/>
      </c>
      <c r="D811" s="687"/>
      <c r="E811" s="687" t="s">
        <v>1713</v>
      </c>
      <c r="F811" s="871" t="str">
        <v/>
      </c>
    </row>
    <row r="812" spans="2:6" ht="14">
      <c r="B812" s="584" t="str">
        <v/>
      </c>
      <c r="C812" s="580" t="str">
        <v/>
      </c>
      <c r="D812" s="687"/>
      <c r="E812" s="687" t="s">
        <v>1713</v>
      </c>
      <c r="F812" s="871" t="str">
        <v/>
      </c>
    </row>
    <row r="813" spans="2:6" ht="14">
      <c r="B813" s="584" t="str">
        <v/>
      </c>
      <c r="C813" s="580" t="str">
        <v/>
      </c>
      <c r="D813" s="687"/>
      <c r="E813" s="687" t="s">
        <v>1713</v>
      </c>
      <c r="F813" s="871" t="str">
        <v/>
      </c>
    </row>
    <row r="814" spans="2:6" ht="14">
      <c r="B814" s="584" t="str">
        <v/>
      </c>
      <c r="C814" s="580" t="str">
        <v/>
      </c>
      <c r="D814" s="687"/>
      <c r="E814" s="687" t="s">
        <v>1713</v>
      </c>
      <c r="F814" s="871" t="str">
        <v/>
      </c>
    </row>
    <row r="815" spans="2:6" ht="14">
      <c r="B815" s="584" t="str">
        <v/>
      </c>
      <c r="C815" s="580" t="str">
        <v/>
      </c>
      <c r="D815" s="687"/>
      <c r="E815" s="687" t="s">
        <v>1713</v>
      </c>
      <c r="F815" s="871" t="str">
        <v/>
      </c>
    </row>
    <row r="816" spans="2:6" ht="14">
      <c r="B816" s="584" t="str">
        <v/>
      </c>
      <c r="C816" s="580" t="str">
        <v/>
      </c>
      <c r="D816" s="687"/>
      <c r="E816" s="687" t="s">
        <v>1713</v>
      </c>
      <c r="F816" s="871" t="str">
        <v/>
      </c>
    </row>
    <row r="817" spans="2:6" ht="14">
      <c r="B817" s="584" t="str">
        <v/>
      </c>
      <c r="C817" s="580" t="str">
        <v/>
      </c>
      <c r="D817" s="687"/>
      <c r="E817" s="687" t="s">
        <v>1713</v>
      </c>
      <c r="F817" s="871" t="str">
        <v/>
      </c>
    </row>
    <row r="818" spans="2:6" ht="14">
      <c r="B818" s="584" t="str">
        <v/>
      </c>
      <c r="C818" s="580" t="str">
        <v/>
      </c>
      <c r="D818" s="687"/>
      <c r="E818" s="687" t="s">
        <v>1713</v>
      </c>
      <c r="F818" s="871" t="str">
        <v/>
      </c>
    </row>
    <row r="819" spans="2:6" ht="14">
      <c r="B819" s="584" t="str">
        <v/>
      </c>
      <c r="C819" s="580" t="str">
        <v/>
      </c>
      <c r="D819" s="687"/>
      <c r="E819" s="687" t="s">
        <v>1713</v>
      </c>
      <c r="F819" s="871" t="str">
        <v/>
      </c>
    </row>
    <row r="820" spans="2:6" ht="14">
      <c r="B820" s="584" t="str">
        <v/>
      </c>
      <c r="C820" s="580" t="str">
        <v/>
      </c>
      <c r="D820" s="687"/>
      <c r="E820" s="687" t="s">
        <v>1713</v>
      </c>
      <c r="F820" s="871" t="str">
        <v/>
      </c>
    </row>
    <row r="821" spans="2:6" ht="14">
      <c r="B821" s="584" t="str">
        <v/>
      </c>
      <c r="C821" s="580" t="str">
        <v/>
      </c>
      <c r="D821" s="687"/>
      <c r="E821" s="687" t="s">
        <v>1713</v>
      </c>
      <c r="F821" s="871" t="str">
        <v/>
      </c>
    </row>
    <row r="822" spans="2:6" ht="14">
      <c r="B822" s="584" t="str">
        <v/>
      </c>
      <c r="C822" s="580" t="str">
        <v/>
      </c>
      <c r="D822" s="687"/>
      <c r="E822" s="687" t="s">
        <v>1713</v>
      </c>
      <c r="F822" s="871" t="str">
        <v/>
      </c>
    </row>
    <row r="823" spans="2:6" ht="14">
      <c r="B823" s="584" t="str">
        <v/>
      </c>
      <c r="C823" s="580" t="str">
        <v/>
      </c>
      <c r="D823" s="687"/>
      <c r="E823" s="687" t="s">
        <v>1713</v>
      </c>
      <c r="F823" s="871" t="str">
        <v/>
      </c>
    </row>
    <row r="824" spans="2:6" ht="14">
      <c r="B824" s="584" t="str">
        <v/>
      </c>
      <c r="C824" s="580" t="str">
        <v/>
      </c>
      <c r="D824" s="687"/>
      <c r="E824" s="687" t="s">
        <v>1713</v>
      </c>
      <c r="F824" s="871" t="str">
        <v/>
      </c>
    </row>
    <row r="825" spans="2:6" ht="14">
      <c r="B825" s="584" t="str">
        <v/>
      </c>
      <c r="C825" s="580" t="str">
        <v/>
      </c>
      <c r="D825" s="687"/>
      <c r="E825" s="687" t="s">
        <v>1713</v>
      </c>
      <c r="F825" s="871" t="str">
        <v/>
      </c>
    </row>
    <row r="826" spans="2:6" ht="14">
      <c r="B826" s="584" t="str">
        <v/>
      </c>
      <c r="C826" s="580" t="str">
        <v/>
      </c>
      <c r="D826" s="687"/>
      <c r="E826" s="687" t="s">
        <v>1713</v>
      </c>
      <c r="F826" s="871" t="str">
        <v/>
      </c>
    </row>
    <row r="827" spans="2:6" ht="14">
      <c r="B827" s="584" t="str">
        <v/>
      </c>
      <c r="C827" s="580" t="str">
        <v/>
      </c>
      <c r="D827" s="687"/>
      <c r="E827" s="687" t="s">
        <v>1713</v>
      </c>
      <c r="F827" s="871" t="str">
        <v/>
      </c>
    </row>
    <row r="828" spans="2:6" ht="14">
      <c r="B828" s="584" t="str">
        <v/>
      </c>
      <c r="C828" s="580" t="str">
        <v/>
      </c>
      <c r="D828" s="687"/>
      <c r="E828" s="687" t="s">
        <v>1713</v>
      </c>
      <c r="F828" s="871" t="str">
        <v/>
      </c>
    </row>
    <row r="829" spans="2:6" ht="14">
      <c r="B829" s="584" t="str">
        <v/>
      </c>
      <c r="C829" s="580" t="str">
        <v/>
      </c>
      <c r="D829" s="687"/>
      <c r="E829" s="687" t="s">
        <v>1713</v>
      </c>
      <c r="F829" s="871" t="str">
        <v/>
      </c>
    </row>
    <row r="830" spans="2:6" ht="14">
      <c r="B830" s="584" t="str">
        <v/>
      </c>
      <c r="C830" s="580" t="str">
        <v/>
      </c>
      <c r="D830" s="687"/>
      <c r="E830" s="687" t="s">
        <v>1713</v>
      </c>
      <c r="F830" s="871" t="str">
        <v/>
      </c>
    </row>
    <row r="831" spans="2:6" ht="14">
      <c r="B831" s="584" t="str">
        <v/>
      </c>
      <c r="C831" s="580" t="str">
        <v/>
      </c>
      <c r="D831" s="687"/>
      <c r="E831" s="687" t="s">
        <v>1713</v>
      </c>
      <c r="F831" s="871" t="str">
        <v/>
      </c>
    </row>
    <row r="832" spans="2:6" ht="14">
      <c r="B832" s="584" t="str">
        <v/>
      </c>
      <c r="C832" s="580" t="str">
        <v/>
      </c>
      <c r="D832" s="687"/>
      <c r="E832" s="687" t="s">
        <v>1713</v>
      </c>
      <c r="F832" s="871" t="str">
        <v/>
      </c>
    </row>
    <row r="833" spans="2:6" ht="14">
      <c r="B833" s="584" t="str">
        <v/>
      </c>
      <c r="C833" s="580" t="str">
        <v/>
      </c>
      <c r="D833" s="687"/>
      <c r="E833" s="687" t="s">
        <v>1713</v>
      </c>
      <c r="F833" s="871" t="str">
        <v/>
      </c>
    </row>
    <row r="834" spans="2:6" ht="14">
      <c r="B834" s="584" t="str">
        <v/>
      </c>
      <c r="C834" s="580" t="str">
        <v/>
      </c>
      <c r="D834" s="687"/>
      <c r="E834" s="687" t="s">
        <v>1713</v>
      </c>
      <c r="F834" s="871" t="str">
        <v/>
      </c>
    </row>
    <row r="835" spans="2:6" ht="14">
      <c r="B835" s="584" t="str">
        <v/>
      </c>
      <c r="C835" s="580" t="str">
        <v/>
      </c>
      <c r="D835" s="687"/>
      <c r="E835" s="687" t="s">
        <v>1713</v>
      </c>
      <c r="F835" s="871" t="str">
        <v/>
      </c>
    </row>
    <row r="836" spans="2:6" ht="14">
      <c r="B836" s="584" t="str">
        <v/>
      </c>
      <c r="C836" s="580" t="str">
        <v/>
      </c>
      <c r="D836" s="687"/>
      <c r="E836" s="687" t="s">
        <v>1713</v>
      </c>
      <c r="F836" s="871" t="str">
        <v/>
      </c>
    </row>
    <row r="837" spans="2:6" ht="14">
      <c r="B837" s="584" t="str">
        <v/>
      </c>
      <c r="C837" s="580" t="str">
        <v/>
      </c>
      <c r="D837" s="687"/>
      <c r="E837" s="687" t="s">
        <v>1713</v>
      </c>
      <c r="F837" s="871" t="str">
        <v/>
      </c>
    </row>
    <row r="838" spans="2:6" ht="14">
      <c r="B838" s="584" t="str">
        <v/>
      </c>
      <c r="C838" s="580" t="str">
        <v/>
      </c>
      <c r="D838" s="687"/>
      <c r="E838" s="687" t="s">
        <v>1713</v>
      </c>
      <c r="F838" s="871" t="str">
        <v/>
      </c>
    </row>
    <row r="839" spans="2:6" ht="14">
      <c r="B839" s="584" t="str">
        <v/>
      </c>
      <c r="C839" s="580" t="str">
        <v/>
      </c>
      <c r="D839" s="687"/>
      <c r="E839" s="687" t="s">
        <v>1713</v>
      </c>
      <c r="F839" s="871" t="str">
        <v/>
      </c>
    </row>
    <row r="840" spans="2:6" ht="14">
      <c r="B840" s="584" t="str">
        <v/>
      </c>
      <c r="C840" s="580" t="str">
        <v/>
      </c>
      <c r="D840" s="687"/>
      <c r="E840" s="687" t="s">
        <v>1713</v>
      </c>
      <c r="F840" s="871" t="str">
        <v/>
      </c>
    </row>
    <row r="841" spans="2:6" ht="14">
      <c r="B841" s="584" t="str">
        <v/>
      </c>
      <c r="C841" s="580" t="str">
        <v/>
      </c>
      <c r="D841" s="687"/>
      <c r="E841" s="687" t="s">
        <v>1713</v>
      </c>
      <c r="F841" s="871" t="str">
        <v/>
      </c>
    </row>
    <row r="842" spans="2:6" ht="14">
      <c r="B842" s="584" t="str">
        <v/>
      </c>
      <c r="C842" s="580" t="str">
        <v/>
      </c>
      <c r="D842" s="687"/>
      <c r="E842" s="687" t="s">
        <v>1713</v>
      </c>
      <c r="F842" s="871" t="str">
        <v/>
      </c>
    </row>
    <row r="843" spans="2:6" ht="14">
      <c r="B843" s="584" t="str">
        <v/>
      </c>
      <c r="C843" s="580" t="str">
        <v/>
      </c>
      <c r="D843" s="687"/>
      <c r="E843" s="687" t="s">
        <v>1713</v>
      </c>
      <c r="F843" s="871" t="str">
        <v/>
      </c>
    </row>
    <row r="844" spans="2:6" ht="14">
      <c r="B844" s="584" t="str">
        <v/>
      </c>
      <c r="C844" s="580" t="str">
        <v/>
      </c>
      <c r="D844" s="687"/>
      <c r="E844" s="687" t="s">
        <v>1713</v>
      </c>
      <c r="F844" s="871" t="str">
        <v/>
      </c>
    </row>
    <row r="845" spans="2:6" ht="14">
      <c r="B845" s="584" t="str">
        <v/>
      </c>
      <c r="C845" s="580" t="str">
        <v/>
      </c>
      <c r="D845" s="687"/>
      <c r="E845" s="687" t="s">
        <v>1713</v>
      </c>
      <c r="F845" s="871" t="str">
        <v/>
      </c>
    </row>
    <row r="846" spans="2:6" ht="14">
      <c r="B846" s="584" t="str">
        <v/>
      </c>
      <c r="C846" s="580" t="str">
        <v/>
      </c>
      <c r="D846" s="687"/>
      <c r="E846" s="687" t="s">
        <v>1713</v>
      </c>
      <c r="F846" s="871" t="str">
        <v/>
      </c>
    </row>
    <row r="847" spans="2:6" ht="14">
      <c r="B847" s="584" t="str">
        <v/>
      </c>
      <c r="C847" s="580" t="str">
        <v/>
      </c>
      <c r="D847" s="687"/>
      <c r="E847" s="687" t="s">
        <v>1713</v>
      </c>
      <c r="F847" s="871" t="str">
        <v/>
      </c>
    </row>
    <row r="848" spans="2:6" ht="14">
      <c r="B848" s="584" t="str">
        <v/>
      </c>
      <c r="C848" s="580" t="str">
        <v/>
      </c>
      <c r="D848" s="687"/>
      <c r="E848" s="687" t="s">
        <v>1713</v>
      </c>
      <c r="F848" s="871" t="str">
        <v/>
      </c>
    </row>
    <row r="849" spans="2:6" ht="14">
      <c r="B849" s="584" t="str">
        <v/>
      </c>
      <c r="C849" s="580" t="str">
        <v/>
      </c>
      <c r="D849" s="687"/>
      <c r="E849" s="687" t="s">
        <v>1713</v>
      </c>
      <c r="F849" s="871" t="str">
        <v/>
      </c>
    </row>
    <row r="850" spans="2:6" ht="14">
      <c r="B850" s="584" t="str">
        <v/>
      </c>
      <c r="C850" s="580" t="str">
        <v/>
      </c>
      <c r="D850" s="687"/>
      <c r="E850" s="687" t="s">
        <v>1713</v>
      </c>
      <c r="F850" s="871" t="str">
        <v/>
      </c>
    </row>
    <row r="851" spans="2:6" ht="14">
      <c r="B851" s="584" t="str">
        <v/>
      </c>
      <c r="C851" s="580" t="str">
        <v/>
      </c>
      <c r="D851" s="687"/>
      <c r="E851" s="687" t="s">
        <v>1713</v>
      </c>
      <c r="F851" s="871" t="str">
        <v/>
      </c>
    </row>
    <row r="852" spans="2:6" ht="14">
      <c r="B852" s="584" t="str">
        <v/>
      </c>
      <c r="C852" s="580" t="str">
        <v/>
      </c>
      <c r="D852" s="687"/>
      <c r="E852" s="687" t="s">
        <v>1713</v>
      </c>
      <c r="F852" s="871" t="str">
        <v/>
      </c>
    </row>
    <row r="853" spans="2:6" ht="14">
      <c r="B853" s="584" t="str">
        <v/>
      </c>
      <c r="C853" s="580" t="str">
        <v/>
      </c>
      <c r="D853" s="687"/>
      <c r="E853" s="687" t="s">
        <v>1713</v>
      </c>
      <c r="F853" s="871" t="str">
        <v/>
      </c>
    </row>
    <row r="854" spans="2:6" ht="14">
      <c r="B854" s="584" t="str">
        <v/>
      </c>
      <c r="C854" s="580" t="str">
        <v/>
      </c>
      <c r="D854" s="687"/>
      <c r="E854" s="687" t="s">
        <v>1713</v>
      </c>
      <c r="F854" s="871" t="str">
        <v/>
      </c>
    </row>
    <row r="855" spans="2:6" ht="14">
      <c r="B855" s="584" t="str">
        <v/>
      </c>
      <c r="C855" s="580" t="str">
        <v/>
      </c>
      <c r="D855" s="687"/>
      <c r="E855" s="687" t="s">
        <v>1713</v>
      </c>
      <c r="F855" s="871" t="str">
        <v/>
      </c>
    </row>
    <row r="856" spans="2:6" ht="14">
      <c r="B856" s="584" t="str">
        <v/>
      </c>
      <c r="C856" s="580" t="str">
        <v/>
      </c>
      <c r="D856" s="687"/>
      <c r="E856" s="687" t="s">
        <v>1713</v>
      </c>
      <c r="F856" s="871" t="str">
        <v/>
      </c>
    </row>
    <row r="857" spans="2:6" ht="14">
      <c r="B857" s="584" t="str">
        <v/>
      </c>
      <c r="C857" s="580" t="str">
        <v/>
      </c>
      <c r="D857" s="687"/>
      <c r="E857" s="687" t="s">
        <v>1713</v>
      </c>
      <c r="F857" s="871" t="str">
        <v/>
      </c>
    </row>
    <row r="858" spans="2:6" ht="14">
      <c r="B858" s="584" t="str">
        <v/>
      </c>
      <c r="C858" s="580" t="str">
        <v/>
      </c>
      <c r="D858" s="687"/>
      <c r="E858" s="687" t="s">
        <v>1713</v>
      </c>
      <c r="F858" s="871" t="str">
        <v/>
      </c>
    </row>
    <row r="859" spans="2:6" ht="14">
      <c r="B859" s="584" t="str">
        <v/>
      </c>
      <c r="C859" s="580" t="str">
        <v/>
      </c>
      <c r="D859" s="687"/>
      <c r="E859" s="687" t="s">
        <v>1713</v>
      </c>
      <c r="F859" s="871" t="str">
        <v/>
      </c>
    </row>
    <row r="860" spans="2:6" ht="14">
      <c r="B860" s="584" t="str">
        <v/>
      </c>
      <c r="C860" s="580" t="str">
        <v/>
      </c>
      <c r="D860" s="687"/>
      <c r="E860" s="687" t="s">
        <v>1713</v>
      </c>
      <c r="F860" s="871" t="str">
        <v/>
      </c>
    </row>
    <row r="861" spans="2:6" ht="14">
      <c r="B861" s="584" t="str">
        <v/>
      </c>
      <c r="C861" s="580" t="str">
        <v/>
      </c>
      <c r="D861" s="687"/>
      <c r="E861" s="687" t="s">
        <v>1713</v>
      </c>
      <c r="F861" s="871" t="str">
        <v/>
      </c>
    </row>
    <row r="862" spans="2:6" ht="14">
      <c r="B862" s="584" t="str">
        <v/>
      </c>
      <c r="C862" s="580" t="str">
        <v/>
      </c>
      <c r="D862" s="687"/>
      <c r="E862" s="687" t="s">
        <v>1713</v>
      </c>
      <c r="F862" s="871" t="str">
        <v/>
      </c>
    </row>
    <row r="863" spans="2:6" ht="14">
      <c r="B863" s="584" t="str">
        <v/>
      </c>
      <c r="C863" s="580" t="str">
        <v/>
      </c>
      <c r="D863" s="687"/>
      <c r="E863" s="687" t="s">
        <v>1713</v>
      </c>
      <c r="F863" s="871" t="str">
        <v/>
      </c>
    </row>
    <row r="864" spans="2:6" ht="14">
      <c r="B864" s="584" t="str">
        <v/>
      </c>
      <c r="C864" s="580" t="str">
        <v/>
      </c>
      <c r="D864" s="687"/>
      <c r="E864" s="687" t="s">
        <v>1713</v>
      </c>
      <c r="F864" s="871" t="str">
        <v/>
      </c>
    </row>
    <row r="865" spans="2:6" ht="14">
      <c r="B865" s="584" t="str">
        <v/>
      </c>
      <c r="C865" s="580" t="str">
        <v/>
      </c>
      <c r="D865" s="687"/>
      <c r="E865" s="687" t="s">
        <v>1713</v>
      </c>
      <c r="F865" s="871" t="str">
        <v/>
      </c>
    </row>
    <row r="866" spans="2:6" ht="14">
      <c r="B866" s="584" t="str">
        <v/>
      </c>
      <c r="C866" s="580" t="str">
        <v/>
      </c>
      <c r="D866" s="687"/>
      <c r="E866" s="687" t="s">
        <v>1713</v>
      </c>
      <c r="F866" s="871" t="str">
        <v/>
      </c>
    </row>
    <row r="867" spans="2:6" ht="14">
      <c r="B867" s="584" t="str">
        <v/>
      </c>
      <c r="C867" s="580" t="str">
        <v/>
      </c>
      <c r="D867" s="687"/>
      <c r="E867" s="687" t="s">
        <v>1713</v>
      </c>
      <c r="F867" s="871" t="str">
        <v/>
      </c>
    </row>
    <row r="868" spans="2:6" ht="14">
      <c r="B868" s="584" t="str">
        <v/>
      </c>
      <c r="C868" s="580" t="str">
        <v/>
      </c>
      <c r="D868" s="687"/>
      <c r="E868" s="687" t="s">
        <v>1713</v>
      </c>
      <c r="F868" s="871" t="str">
        <v/>
      </c>
    </row>
    <row r="869" spans="2:6" ht="14">
      <c r="B869" s="584" t="str">
        <v/>
      </c>
      <c r="C869" s="580" t="str">
        <v/>
      </c>
      <c r="D869" s="687"/>
      <c r="E869" s="687" t="s">
        <v>1713</v>
      </c>
      <c r="F869" s="871" t="str">
        <v/>
      </c>
    </row>
    <row r="870" spans="2:6" ht="14">
      <c r="B870" s="584" t="str">
        <v/>
      </c>
      <c r="C870" s="580" t="str">
        <v/>
      </c>
      <c r="D870" s="687"/>
      <c r="E870" s="687" t="s">
        <v>1713</v>
      </c>
      <c r="F870" s="871" t="str">
        <v/>
      </c>
    </row>
    <row r="871" spans="2:6" ht="14">
      <c r="B871" s="584" t="str">
        <v/>
      </c>
      <c r="C871" s="580" t="str">
        <v/>
      </c>
      <c r="D871" s="687"/>
      <c r="E871" s="687" t="s">
        <v>1713</v>
      </c>
      <c r="F871" s="871" t="str">
        <v/>
      </c>
    </row>
    <row r="872" spans="2:6" ht="14">
      <c r="B872" s="584" t="str">
        <v/>
      </c>
      <c r="C872" s="580" t="str">
        <v/>
      </c>
      <c r="D872" s="687"/>
      <c r="E872" s="687" t="s">
        <v>1713</v>
      </c>
      <c r="F872" s="871" t="str">
        <v/>
      </c>
    </row>
    <row r="873" spans="2:6" ht="14">
      <c r="B873" s="584" t="str">
        <v/>
      </c>
      <c r="C873" s="580" t="str">
        <v/>
      </c>
      <c r="D873" s="687"/>
      <c r="E873" s="687" t="s">
        <v>1713</v>
      </c>
      <c r="F873" s="871" t="str">
        <v/>
      </c>
    </row>
    <row r="874" spans="2:6" ht="14">
      <c r="B874" s="584" t="str">
        <v/>
      </c>
      <c r="C874" s="580" t="str">
        <v/>
      </c>
      <c r="D874" s="687"/>
      <c r="E874" s="687" t="s">
        <v>1713</v>
      </c>
      <c r="F874" s="871" t="str">
        <v/>
      </c>
    </row>
    <row r="875" spans="2:6" ht="14">
      <c r="B875" s="584" t="str">
        <v/>
      </c>
      <c r="C875" s="580" t="str">
        <v/>
      </c>
      <c r="D875" s="687"/>
      <c r="E875" s="687" t="s">
        <v>1713</v>
      </c>
      <c r="F875" s="871" t="str">
        <v/>
      </c>
    </row>
    <row r="876" spans="2:6" ht="14">
      <c r="B876" s="584" t="str">
        <v/>
      </c>
      <c r="C876" s="580" t="str">
        <v/>
      </c>
      <c r="D876" s="687"/>
      <c r="E876" s="687" t="s">
        <v>1713</v>
      </c>
      <c r="F876" s="871" t="str">
        <v/>
      </c>
    </row>
    <row r="877" spans="2:6" ht="14">
      <c r="B877" s="584" t="str">
        <v/>
      </c>
      <c r="C877" s="580" t="str">
        <v/>
      </c>
      <c r="D877" s="687"/>
      <c r="E877" s="687" t="s">
        <v>1713</v>
      </c>
      <c r="F877" s="871" t="str">
        <v/>
      </c>
    </row>
    <row r="878" spans="2:6" ht="14">
      <c r="B878" s="584" t="str">
        <v/>
      </c>
      <c r="C878" s="580" t="str">
        <v/>
      </c>
      <c r="D878" s="687"/>
      <c r="E878" s="687" t="s">
        <v>1713</v>
      </c>
      <c r="F878" s="871" t="str">
        <v/>
      </c>
    </row>
    <row r="879" spans="2:6" ht="14">
      <c r="B879" s="584" t="str">
        <v/>
      </c>
      <c r="C879" s="580" t="str">
        <v/>
      </c>
      <c r="D879" s="687"/>
      <c r="E879" s="687" t="s">
        <v>1713</v>
      </c>
      <c r="F879" s="871" t="str">
        <v/>
      </c>
    </row>
    <row r="880" spans="2:6" ht="14">
      <c r="B880" s="584" t="str">
        <v/>
      </c>
      <c r="C880" s="580" t="str">
        <v/>
      </c>
      <c r="D880" s="687"/>
      <c r="E880" s="687" t="s">
        <v>1713</v>
      </c>
      <c r="F880" s="871" t="str">
        <v/>
      </c>
    </row>
    <row r="881" spans="2:6" ht="14">
      <c r="B881" s="584" t="str">
        <v/>
      </c>
      <c r="C881" s="580" t="str">
        <v/>
      </c>
      <c r="D881" s="687"/>
      <c r="E881" s="687" t="s">
        <v>1713</v>
      </c>
      <c r="F881" s="871" t="str">
        <v/>
      </c>
    </row>
    <row r="882" spans="2:6" ht="14">
      <c r="B882" s="584" t="str">
        <v/>
      </c>
      <c r="C882" s="580" t="str">
        <v/>
      </c>
      <c r="D882" s="687"/>
      <c r="E882" s="687" t="s">
        <v>1713</v>
      </c>
      <c r="F882" s="871" t="str">
        <v/>
      </c>
    </row>
    <row r="883" spans="2:6" ht="14">
      <c r="B883" s="584" t="str">
        <v/>
      </c>
      <c r="C883" s="580" t="str">
        <v/>
      </c>
      <c r="D883" s="687"/>
      <c r="E883" s="687" t="s">
        <v>1713</v>
      </c>
      <c r="F883" s="871" t="str">
        <v/>
      </c>
    </row>
    <row r="884" spans="2:6" ht="14">
      <c r="B884" s="584" t="str">
        <v/>
      </c>
      <c r="C884" s="580" t="str">
        <v/>
      </c>
      <c r="D884" s="687"/>
      <c r="E884" s="687" t="s">
        <v>1713</v>
      </c>
      <c r="F884" s="871" t="str">
        <v/>
      </c>
    </row>
    <row r="885" spans="2:6" ht="14">
      <c r="B885" s="584" t="str">
        <v/>
      </c>
      <c r="C885" s="580" t="str">
        <v/>
      </c>
      <c r="D885" s="687"/>
      <c r="E885" s="687" t="s">
        <v>1713</v>
      </c>
      <c r="F885" s="871" t="str">
        <v/>
      </c>
    </row>
    <row r="886" spans="2:6" ht="14">
      <c r="B886" s="584" t="str">
        <v/>
      </c>
      <c r="C886" s="580" t="str">
        <v/>
      </c>
      <c r="D886" s="687"/>
      <c r="E886" s="687" t="s">
        <v>1713</v>
      </c>
      <c r="F886" s="871" t="str">
        <v/>
      </c>
    </row>
    <row r="887" spans="2:6" ht="14">
      <c r="B887" s="584" t="str">
        <v/>
      </c>
      <c r="C887" s="580" t="str">
        <v/>
      </c>
      <c r="D887" s="687"/>
      <c r="E887" s="687" t="s">
        <v>1713</v>
      </c>
      <c r="F887" s="871" t="str">
        <v/>
      </c>
    </row>
    <row r="888" spans="2:6" ht="14">
      <c r="B888" s="584" t="str">
        <v/>
      </c>
      <c r="C888" s="580" t="str">
        <v/>
      </c>
      <c r="D888" s="687"/>
      <c r="E888" s="687" t="s">
        <v>1713</v>
      </c>
      <c r="F888" s="871" t="str">
        <v/>
      </c>
    </row>
    <row r="889" spans="2:6" ht="14">
      <c r="B889" s="584" t="str">
        <v/>
      </c>
      <c r="C889" s="580" t="str">
        <v/>
      </c>
      <c r="D889" s="687"/>
      <c r="E889" s="687" t="s">
        <v>1713</v>
      </c>
      <c r="F889" s="871" t="str">
        <v/>
      </c>
    </row>
    <row r="890" spans="2:6" ht="14">
      <c r="B890" s="584" t="str">
        <v/>
      </c>
      <c r="C890" s="580" t="str">
        <v/>
      </c>
      <c r="D890" s="687"/>
      <c r="E890" s="687" t="s">
        <v>1713</v>
      </c>
      <c r="F890" s="871" t="str">
        <v/>
      </c>
    </row>
    <row r="891" spans="2:6" ht="14">
      <c r="B891" s="584" t="str">
        <v/>
      </c>
      <c r="C891" s="580" t="str">
        <v/>
      </c>
      <c r="D891" s="687"/>
      <c r="E891" s="687" t="s">
        <v>1713</v>
      </c>
      <c r="F891" s="871" t="str">
        <v/>
      </c>
    </row>
    <row r="892" spans="2:6" ht="14">
      <c r="B892" s="584" t="str">
        <v/>
      </c>
      <c r="C892" s="580" t="str">
        <v/>
      </c>
      <c r="D892" s="687"/>
      <c r="E892" s="687" t="s">
        <v>1713</v>
      </c>
      <c r="F892" s="871" t="str">
        <v/>
      </c>
    </row>
    <row r="893" spans="2:6" ht="14">
      <c r="B893" s="584" t="str">
        <v/>
      </c>
      <c r="C893" s="580" t="str">
        <v/>
      </c>
      <c r="D893" s="687"/>
      <c r="E893" s="687" t="s">
        <v>1713</v>
      </c>
      <c r="F893" s="871" t="str">
        <v/>
      </c>
    </row>
    <row r="894" spans="2:6" ht="14">
      <c r="B894" s="584" t="str">
        <v/>
      </c>
      <c r="C894" s="580" t="str">
        <v/>
      </c>
      <c r="D894" s="687"/>
      <c r="E894" s="687" t="s">
        <v>1713</v>
      </c>
      <c r="F894" s="871" t="str">
        <v/>
      </c>
    </row>
    <row r="895" spans="2:6" ht="14">
      <c r="B895" s="584" t="str">
        <v/>
      </c>
      <c r="C895" s="580" t="str">
        <v/>
      </c>
      <c r="D895" s="687"/>
      <c r="E895" s="687" t="s">
        <v>1713</v>
      </c>
      <c r="F895" s="871" t="str">
        <v/>
      </c>
    </row>
    <row r="896" spans="2:6" ht="14">
      <c r="B896" s="584" t="str">
        <v/>
      </c>
      <c r="C896" s="580" t="str">
        <v/>
      </c>
      <c r="D896" s="687"/>
      <c r="E896" s="687" t="s">
        <v>1713</v>
      </c>
      <c r="F896" s="871" t="str">
        <v/>
      </c>
    </row>
    <row r="897" spans="2:6" ht="14">
      <c r="B897" s="584" t="str">
        <v/>
      </c>
      <c r="C897" s="580" t="str">
        <v/>
      </c>
      <c r="D897" s="687"/>
      <c r="E897" s="687" t="s">
        <v>1713</v>
      </c>
      <c r="F897" s="871" t="str">
        <v/>
      </c>
    </row>
    <row r="898" spans="2:6" ht="14">
      <c r="B898" s="584" t="str">
        <v/>
      </c>
      <c r="C898" s="580" t="str">
        <v/>
      </c>
      <c r="D898" s="687"/>
      <c r="E898" s="687" t="s">
        <v>1713</v>
      </c>
      <c r="F898" s="871" t="str">
        <v/>
      </c>
    </row>
    <row r="899" spans="2:6" ht="14">
      <c r="B899" s="584" t="str">
        <v/>
      </c>
      <c r="C899" s="580" t="str">
        <v/>
      </c>
      <c r="D899" s="687"/>
      <c r="E899" s="687" t="s">
        <v>1713</v>
      </c>
      <c r="F899" s="871" t="str">
        <v/>
      </c>
    </row>
    <row r="900" spans="2:6" ht="14">
      <c r="B900" s="584" t="str">
        <v/>
      </c>
      <c r="C900" s="580" t="str">
        <v/>
      </c>
      <c r="D900" s="687"/>
      <c r="E900" s="687" t="s">
        <v>1713</v>
      </c>
      <c r="F900" s="871" t="str">
        <v/>
      </c>
    </row>
    <row r="901" spans="2:6" ht="14">
      <c r="B901" s="584" t="str">
        <v/>
      </c>
      <c r="C901" s="580" t="str">
        <v/>
      </c>
      <c r="D901" s="687"/>
      <c r="E901" s="687" t="s">
        <v>1713</v>
      </c>
      <c r="F901" s="871" t="str">
        <v/>
      </c>
    </row>
    <row r="902" spans="2:6" ht="14">
      <c r="B902" s="584" t="str">
        <v/>
      </c>
      <c r="C902" s="580" t="str">
        <v/>
      </c>
      <c r="D902" s="687"/>
      <c r="E902" s="687" t="s">
        <v>1713</v>
      </c>
      <c r="F902" s="871" t="str">
        <v/>
      </c>
    </row>
    <row r="903" spans="2:6" ht="14">
      <c r="B903" s="584" t="str">
        <v/>
      </c>
      <c r="C903" s="580" t="str">
        <v/>
      </c>
      <c r="D903" s="687"/>
      <c r="E903" s="687" t="s">
        <v>1713</v>
      </c>
      <c r="F903" s="871" t="str">
        <v/>
      </c>
    </row>
    <row r="904" spans="2:6" ht="14">
      <c r="B904" s="584" t="str">
        <v/>
      </c>
      <c r="C904" s="580" t="str">
        <v/>
      </c>
      <c r="D904" s="687"/>
      <c r="E904" s="687" t="s">
        <v>1713</v>
      </c>
      <c r="F904" s="871" t="str">
        <v/>
      </c>
    </row>
    <row r="905" spans="2:6" ht="14">
      <c r="B905" s="584" t="str">
        <v/>
      </c>
      <c r="C905" s="580" t="str">
        <v/>
      </c>
      <c r="D905" s="687"/>
      <c r="E905" s="687" t="s">
        <v>1713</v>
      </c>
      <c r="F905" s="871" t="str">
        <v/>
      </c>
    </row>
    <row r="906" spans="2:6" ht="14">
      <c r="B906" s="584" t="str">
        <v/>
      </c>
      <c r="C906" s="580" t="str">
        <v/>
      </c>
      <c r="D906" s="687"/>
      <c r="E906" s="687" t="s">
        <v>1713</v>
      </c>
      <c r="F906" s="871" t="str">
        <v/>
      </c>
    </row>
    <row r="907" spans="2:6" ht="14">
      <c r="B907" s="584" t="str">
        <v/>
      </c>
      <c r="C907" s="580" t="str">
        <v/>
      </c>
      <c r="D907" s="687"/>
      <c r="E907" s="687" t="s">
        <v>1713</v>
      </c>
      <c r="F907" s="871" t="str">
        <v/>
      </c>
    </row>
    <row r="908" spans="2:6" ht="14">
      <c r="B908" s="584" t="str">
        <v/>
      </c>
      <c r="C908" s="580" t="str">
        <v/>
      </c>
      <c r="D908" s="687"/>
      <c r="E908" s="687" t="s">
        <v>1713</v>
      </c>
      <c r="F908" s="871" t="str">
        <v/>
      </c>
    </row>
    <row r="909" spans="2:6" ht="14">
      <c r="B909" s="584" t="str">
        <v/>
      </c>
      <c r="C909" s="580" t="str">
        <v/>
      </c>
      <c r="D909" s="687"/>
      <c r="E909" s="687" t="s">
        <v>1713</v>
      </c>
      <c r="F909" s="871" t="str">
        <v/>
      </c>
    </row>
    <row r="910" spans="2:6" ht="14">
      <c r="B910" s="584" t="str">
        <v/>
      </c>
      <c r="C910" s="580" t="str">
        <v/>
      </c>
      <c r="D910" s="687"/>
      <c r="E910" s="687" t="s">
        <v>1713</v>
      </c>
      <c r="F910" s="871" t="str">
        <v/>
      </c>
    </row>
    <row r="911" spans="2:6" ht="14">
      <c r="B911" s="584" t="str">
        <v/>
      </c>
      <c r="C911" s="580" t="str">
        <v/>
      </c>
      <c r="D911" s="687"/>
      <c r="E911" s="687" t="s">
        <v>1713</v>
      </c>
      <c r="F911" s="871" t="str">
        <v/>
      </c>
    </row>
    <row r="912" spans="2:6" ht="14">
      <c r="B912" s="584" t="str">
        <v/>
      </c>
      <c r="C912" s="580" t="str">
        <v/>
      </c>
      <c r="D912" s="687"/>
      <c r="E912" s="687" t="s">
        <v>1713</v>
      </c>
      <c r="F912" s="871" t="str">
        <v/>
      </c>
    </row>
    <row r="913" spans="2:6" ht="14">
      <c r="B913" s="584" t="str">
        <v/>
      </c>
      <c r="C913" s="580" t="str">
        <v/>
      </c>
      <c r="D913" s="687"/>
      <c r="E913" s="687" t="s">
        <v>1713</v>
      </c>
      <c r="F913" s="871" t="str">
        <v/>
      </c>
    </row>
    <row r="914" spans="2:6" ht="14">
      <c r="B914" s="584" t="str">
        <v/>
      </c>
      <c r="C914" s="580" t="str">
        <v/>
      </c>
      <c r="D914" s="687"/>
      <c r="E914" s="687" t="s">
        <v>1713</v>
      </c>
      <c r="F914" s="871" t="str">
        <v/>
      </c>
    </row>
    <row r="915" spans="2:6" ht="14">
      <c r="B915" s="584" t="str">
        <v/>
      </c>
      <c r="C915" s="580" t="str">
        <v/>
      </c>
      <c r="D915" s="687"/>
      <c r="E915" s="687" t="s">
        <v>1713</v>
      </c>
      <c r="F915" s="871" t="str">
        <v/>
      </c>
    </row>
    <row r="916" spans="2:6" ht="14">
      <c r="B916" s="584" t="str">
        <v/>
      </c>
      <c r="C916" s="580" t="str">
        <v/>
      </c>
      <c r="D916" s="687"/>
      <c r="E916" s="687" t="s">
        <v>1713</v>
      </c>
      <c r="F916" s="871" t="str">
        <v/>
      </c>
    </row>
    <row r="917" spans="2:6" ht="14">
      <c r="B917" s="584" t="str">
        <v/>
      </c>
      <c r="C917" s="580" t="str">
        <v/>
      </c>
      <c r="D917" s="687"/>
      <c r="E917" s="687" t="s">
        <v>1713</v>
      </c>
      <c r="F917" s="871" t="str">
        <v/>
      </c>
    </row>
    <row r="918" spans="2:6" ht="14">
      <c r="B918" s="584" t="str">
        <v/>
      </c>
      <c r="C918" s="580" t="str">
        <v/>
      </c>
      <c r="D918" s="687"/>
      <c r="E918" s="687" t="s">
        <v>1713</v>
      </c>
      <c r="F918" s="871" t="str">
        <v/>
      </c>
    </row>
    <row r="919" spans="2:6" ht="14">
      <c r="B919" s="584" t="str">
        <v/>
      </c>
      <c r="C919" s="580" t="str">
        <v/>
      </c>
      <c r="D919" s="687"/>
      <c r="E919" s="687" t="s">
        <v>1713</v>
      </c>
      <c r="F919" s="871" t="str">
        <v/>
      </c>
    </row>
    <row r="920" spans="2:6" ht="14">
      <c r="B920" s="584" t="str">
        <v/>
      </c>
      <c r="C920" s="580" t="str">
        <v/>
      </c>
      <c r="D920" s="687"/>
      <c r="E920" s="687" t="s">
        <v>1713</v>
      </c>
      <c r="F920" s="871" t="str">
        <v/>
      </c>
    </row>
    <row r="921" spans="2:6" ht="14">
      <c r="B921" s="584" t="str">
        <v/>
      </c>
      <c r="C921" s="580" t="str">
        <v/>
      </c>
      <c r="D921" s="687"/>
      <c r="E921" s="687" t="s">
        <v>1713</v>
      </c>
      <c r="F921" s="871" t="str">
        <v/>
      </c>
    </row>
    <row r="922" spans="2:6" ht="14">
      <c r="B922" s="584" t="str">
        <v/>
      </c>
      <c r="C922" s="580" t="str">
        <v/>
      </c>
      <c r="D922" s="687"/>
      <c r="E922" s="687" t="s">
        <v>1713</v>
      </c>
      <c r="F922" s="871" t="str">
        <v/>
      </c>
    </row>
    <row r="923" spans="2:6" ht="14">
      <c r="B923" s="584" t="str">
        <v/>
      </c>
      <c r="C923" s="580" t="str">
        <v/>
      </c>
      <c r="D923" s="687"/>
      <c r="E923" s="687" t="s">
        <v>1713</v>
      </c>
      <c r="F923" s="871" t="str">
        <v/>
      </c>
    </row>
    <row r="924" spans="2:6" ht="14">
      <c r="B924" s="584" t="str">
        <v/>
      </c>
      <c r="C924" s="580" t="str">
        <v/>
      </c>
      <c r="D924" s="687"/>
      <c r="E924" s="687" t="s">
        <v>1713</v>
      </c>
      <c r="F924" s="871" t="str">
        <v/>
      </c>
    </row>
    <row r="925" spans="2:6" ht="14">
      <c r="B925" s="584" t="str">
        <v/>
      </c>
      <c r="C925" s="580" t="str">
        <v/>
      </c>
      <c r="D925" s="687"/>
      <c r="E925" s="687" t="s">
        <v>1713</v>
      </c>
      <c r="F925" s="871" t="str">
        <v/>
      </c>
    </row>
    <row r="926" spans="2:6" ht="14">
      <c r="B926" s="584" t="str">
        <v/>
      </c>
      <c r="C926" s="580" t="str">
        <v/>
      </c>
      <c r="D926" s="687"/>
      <c r="E926" s="687" t="s">
        <v>1713</v>
      </c>
      <c r="F926" s="871" t="str">
        <v/>
      </c>
    </row>
    <row r="927" spans="2:6" ht="14">
      <c r="B927" s="584" t="str">
        <v/>
      </c>
      <c r="C927" s="580" t="str">
        <v/>
      </c>
      <c r="D927" s="687"/>
      <c r="E927" s="687" t="s">
        <v>1713</v>
      </c>
      <c r="F927" s="871" t="str">
        <v/>
      </c>
    </row>
    <row r="928" spans="2:6" ht="14">
      <c r="B928" s="584" t="str">
        <v/>
      </c>
      <c r="C928" s="580" t="str">
        <v/>
      </c>
      <c r="D928" s="687"/>
      <c r="E928" s="687" t="s">
        <v>1713</v>
      </c>
      <c r="F928" s="871" t="str">
        <v/>
      </c>
    </row>
    <row r="929" spans="2:6" ht="14">
      <c r="B929" s="584" t="str">
        <v/>
      </c>
      <c r="C929" s="580" t="str">
        <v/>
      </c>
      <c r="D929" s="687"/>
      <c r="E929" s="687" t="s">
        <v>1713</v>
      </c>
      <c r="F929" s="871" t="str">
        <v/>
      </c>
    </row>
    <row r="930" spans="2:6" ht="14">
      <c r="B930" s="584" t="str">
        <v/>
      </c>
      <c r="C930" s="580" t="str">
        <v/>
      </c>
      <c r="D930" s="687"/>
      <c r="E930" s="687" t="s">
        <v>1713</v>
      </c>
      <c r="F930" s="871" t="str">
        <v/>
      </c>
    </row>
    <row r="931" spans="2:6" ht="14">
      <c r="B931" s="584" t="str">
        <v/>
      </c>
      <c r="C931" s="580" t="str">
        <v/>
      </c>
      <c r="D931" s="687"/>
      <c r="E931" s="687" t="s">
        <v>1713</v>
      </c>
      <c r="F931" s="871" t="str">
        <v/>
      </c>
    </row>
    <row r="932" spans="2:6" ht="14">
      <c r="B932" s="584" t="str">
        <v/>
      </c>
      <c r="C932" s="580" t="str">
        <v/>
      </c>
      <c r="D932" s="687"/>
      <c r="E932" s="687" t="s">
        <v>1713</v>
      </c>
      <c r="F932" s="871" t="str">
        <v/>
      </c>
    </row>
    <row r="933" spans="2:6" ht="14">
      <c r="B933" s="584" t="str">
        <v/>
      </c>
      <c r="C933" s="580" t="str">
        <v/>
      </c>
      <c r="D933" s="687"/>
      <c r="E933" s="687" t="s">
        <v>1713</v>
      </c>
      <c r="F933" s="871" t="str">
        <v/>
      </c>
    </row>
    <row r="934" spans="2:6" ht="14">
      <c r="B934" s="584" t="str">
        <v/>
      </c>
      <c r="C934" s="580" t="str">
        <v/>
      </c>
      <c r="D934" s="687"/>
      <c r="E934" s="687" t="s">
        <v>1713</v>
      </c>
      <c r="F934" s="871" t="str">
        <v/>
      </c>
    </row>
    <row r="935" spans="2:6" ht="14">
      <c r="B935" s="584" t="str">
        <v/>
      </c>
      <c r="C935" s="580" t="str">
        <v/>
      </c>
      <c r="D935" s="687"/>
      <c r="E935" s="687" t="s">
        <v>1713</v>
      </c>
      <c r="F935" s="871" t="str">
        <v/>
      </c>
    </row>
    <row r="936" spans="2:6" ht="14">
      <c r="B936" s="584" t="str">
        <v/>
      </c>
      <c r="C936" s="580" t="str">
        <v/>
      </c>
      <c r="D936" s="687"/>
      <c r="E936" s="687" t="s">
        <v>1713</v>
      </c>
      <c r="F936" s="871" t="str">
        <v/>
      </c>
    </row>
    <row r="937" spans="2:6" ht="14">
      <c r="B937" s="584" t="str">
        <v/>
      </c>
      <c r="C937" s="580" t="str">
        <v/>
      </c>
      <c r="D937" s="687"/>
      <c r="E937" s="687" t="s">
        <v>1713</v>
      </c>
      <c r="F937" s="871" t="str">
        <v/>
      </c>
    </row>
    <row r="938" spans="2:6" ht="14">
      <c r="B938" s="584" t="str">
        <v/>
      </c>
      <c r="C938" s="580" t="str">
        <v/>
      </c>
      <c r="D938" s="687"/>
      <c r="E938" s="687" t="s">
        <v>1713</v>
      </c>
      <c r="F938" s="871" t="str">
        <v/>
      </c>
    </row>
    <row r="939" spans="2:6" ht="14">
      <c r="B939" s="584" t="str">
        <v/>
      </c>
      <c r="C939" s="580" t="str">
        <v/>
      </c>
      <c r="D939" s="687"/>
      <c r="E939" s="687" t="s">
        <v>1713</v>
      </c>
      <c r="F939" s="871" t="str">
        <v/>
      </c>
    </row>
    <row r="940" spans="2:6" ht="14">
      <c r="B940" s="584" t="str">
        <v/>
      </c>
      <c r="C940" s="580" t="str">
        <v/>
      </c>
      <c r="D940" s="687"/>
      <c r="E940" s="687" t="s">
        <v>1713</v>
      </c>
      <c r="F940" s="871" t="str">
        <v/>
      </c>
    </row>
    <row r="941" spans="2:6" ht="14">
      <c r="B941" s="584" t="str">
        <v/>
      </c>
      <c r="C941" s="580" t="str">
        <v/>
      </c>
      <c r="D941" s="687"/>
      <c r="E941" s="687" t="s">
        <v>1713</v>
      </c>
      <c r="F941" s="871" t="str">
        <v/>
      </c>
    </row>
    <row r="942" spans="2:6" ht="14">
      <c r="B942" s="584" t="str">
        <v/>
      </c>
      <c r="C942" s="580" t="str">
        <v/>
      </c>
      <c r="D942" s="687"/>
      <c r="E942" s="687" t="s">
        <v>1713</v>
      </c>
      <c r="F942" s="871" t="str">
        <v/>
      </c>
    </row>
    <row r="943" spans="2:6" ht="14">
      <c r="B943" s="584" t="str">
        <v/>
      </c>
      <c r="C943" s="580" t="str">
        <v/>
      </c>
      <c r="D943" s="687"/>
      <c r="E943" s="687" t="s">
        <v>1713</v>
      </c>
      <c r="F943" s="871" t="str">
        <v/>
      </c>
    </row>
    <row r="944" spans="2:6" ht="14">
      <c r="B944" s="584" t="str">
        <v/>
      </c>
      <c r="C944" s="580" t="str">
        <v/>
      </c>
      <c r="D944" s="687"/>
      <c r="E944" s="687" t="s">
        <v>1713</v>
      </c>
      <c r="F944" s="871" t="str">
        <v/>
      </c>
    </row>
    <row r="945" spans="2:6" ht="14">
      <c r="B945" s="584" t="str">
        <v/>
      </c>
      <c r="C945" s="580" t="str">
        <v/>
      </c>
      <c r="D945" s="687"/>
      <c r="E945" s="687" t="s">
        <v>1713</v>
      </c>
      <c r="F945" s="871" t="str">
        <v/>
      </c>
    </row>
    <row r="946" spans="2:6" ht="14">
      <c r="B946" s="584" t="str">
        <v/>
      </c>
      <c r="C946" s="580" t="str">
        <v/>
      </c>
      <c r="D946" s="687"/>
      <c r="E946" s="687" t="s">
        <v>1713</v>
      </c>
      <c r="F946" s="871" t="str">
        <v/>
      </c>
    </row>
    <row r="947" spans="2:6" ht="14">
      <c r="B947" s="584" t="str">
        <v/>
      </c>
      <c r="C947" s="580" t="str">
        <v/>
      </c>
      <c r="D947" s="687"/>
      <c r="E947" s="687" t="s">
        <v>1713</v>
      </c>
      <c r="F947" s="871" t="str">
        <v/>
      </c>
    </row>
    <row r="948" spans="2:6" ht="14">
      <c r="B948" s="584" t="str">
        <v/>
      </c>
      <c r="C948" s="580" t="str">
        <v/>
      </c>
      <c r="D948" s="687"/>
      <c r="E948" s="687" t="s">
        <v>1713</v>
      </c>
      <c r="F948" s="871" t="str">
        <v/>
      </c>
    </row>
    <row r="949" spans="2:6" ht="14">
      <c r="B949" s="584" t="str">
        <v/>
      </c>
      <c r="C949" s="580" t="str">
        <v/>
      </c>
      <c r="D949" s="687"/>
      <c r="E949" s="687" t="s">
        <v>1713</v>
      </c>
      <c r="F949" s="871" t="str">
        <v/>
      </c>
    </row>
    <row r="950" spans="2:6" ht="14">
      <c r="B950" s="584" t="str">
        <v/>
      </c>
      <c r="C950" s="580" t="str">
        <v/>
      </c>
      <c r="D950" s="687"/>
      <c r="E950" s="687" t="s">
        <v>1713</v>
      </c>
      <c r="F950" s="871" t="str">
        <v/>
      </c>
    </row>
    <row r="951" spans="2:6" ht="14">
      <c r="B951" s="584" t="str">
        <v/>
      </c>
      <c r="C951" s="580" t="str">
        <v/>
      </c>
      <c r="D951" s="687"/>
      <c r="E951" s="687" t="s">
        <v>1713</v>
      </c>
      <c r="F951" s="871" t="str">
        <v/>
      </c>
    </row>
    <row r="952" spans="2:6" ht="14">
      <c r="B952" s="584" t="str">
        <v/>
      </c>
      <c r="C952" s="580" t="str">
        <v/>
      </c>
      <c r="D952" s="687"/>
      <c r="E952" s="687" t="s">
        <v>1713</v>
      </c>
      <c r="F952" s="871" t="str">
        <v/>
      </c>
    </row>
    <row r="953" spans="2:6" ht="14">
      <c r="B953" s="584" t="str">
        <v/>
      </c>
      <c r="C953" s="580" t="str">
        <v/>
      </c>
      <c r="D953" s="687"/>
      <c r="E953" s="687" t="s">
        <v>1713</v>
      </c>
      <c r="F953" s="871" t="str">
        <v/>
      </c>
    </row>
    <row r="954" spans="2:6" ht="14">
      <c r="B954" s="584" t="str">
        <v/>
      </c>
      <c r="C954" s="580" t="str">
        <v/>
      </c>
      <c r="D954" s="687"/>
      <c r="E954" s="687" t="s">
        <v>1713</v>
      </c>
      <c r="F954" s="871" t="str">
        <v/>
      </c>
    </row>
    <row r="955" spans="2:6" ht="14">
      <c r="B955" s="584" t="str">
        <v/>
      </c>
      <c r="C955" s="580" t="str">
        <v/>
      </c>
      <c r="D955" s="687"/>
      <c r="E955" s="687" t="s">
        <v>1713</v>
      </c>
      <c r="F955" s="871" t="str">
        <v/>
      </c>
    </row>
    <row r="956" spans="2:6" ht="14">
      <c r="B956" s="584" t="str">
        <v/>
      </c>
      <c r="C956" s="580" t="str">
        <v/>
      </c>
      <c r="D956" s="687"/>
      <c r="E956" s="687" t="s">
        <v>1713</v>
      </c>
      <c r="F956" s="871" t="str">
        <v/>
      </c>
    </row>
    <row r="957" spans="2:6" ht="14">
      <c r="B957" s="584" t="str">
        <v/>
      </c>
      <c r="C957" s="580" t="str">
        <v/>
      </c>
      <c r="D957" s="687"/>
      <c r="E957" s="687" t="s">
        <v>1713</v>
      </c>
      <c r="F957" s="871" t="str">
        <v/>
      </c>
    </row>
    <row r="958" spans="2:6" ht="14">
      <c r="B958" s="584" t="str">
        <v/>
      </c>
      <c r="C958" s="580" t="str">
        <v/>
      </c>
      <c r="D958" s="687"/>
      <c r="E958" s="687" t="s">
        <v>1713</v>
      </c>
      <c r="F958" s="871" t="str">
        <v/>
      </c>
    </row>
    <row r="959" spans="2:6" ht="14">
      <c r="B959" s="584" t="str">
        <v/>
      </c>
      <c r="C959" s="580" t="str">
        <v/>
      </c>
      <c r="D959" s="687"/>
      <c r="E959" s="687" t="s">
        <v>1713</v>
      </c>
      <c r="F959" s="871" t="str">
        <v/>
      </c>
    </row>
    <row r="960" spans="2:6" ht="14">
      <c r="B960" s="584" t="str">
        <v/>
      </c>
      <c r="C960" s="580" t="str">
        <v/>
      </c>
      <c r="D960" s="687"/>
      <c r="E960" s="687" t="s">
        <v>1713</v>
      </c>
      <c r="F960" s="871" t="str">
        <v/>
      </c>
    </row>
    <row r="961" spans="2:6" ht="14">
      <c r="B961" s="584" t="str">
        <v/>
      </c>
      <c r="C961" s="580" t="str">
        <v/>
      </c>
      <c r="D961" s="687"/>
      <c r="E961" s="687" t="s">
        <v>1713</v>
      </c>
      <c r="F961" s="871" t="str">
        <v/>
      </c>
    </row>
    <row r="962" spans="2:6" ht="14">
      <c r="B962" s="584" t="str">
        <v/>
      </c>
      <c r="C962" s="580" t="str">
        <v/>
      </c>
      <c r="D962" s="687"/>
      <c r="E962" s="687" t="s">
        <v>1713</v>
      </c>
      <c r="F962" s="871" t="str">
        <v/>
      </c>
    </row>
    <row r="963" spans="2:6" ht="14">
      <c r="B963" s="584" t="str">
        <v/>
      </c>
      <c r="C963" s="580" t="str">
        <v/>
      </c>
      <c r="D963" s="687"/>
      <c r="E963" s="687" t="s">
        <v>1713</v>
      </c>
      <c r="F963" s="871" t="str">
        <v/>
      </c>
    </row>
    <row r="964" spans="2:6" ht="14">
      <c r="B964" s="584" t="str">
        <v/>
      </c>
      <c r="C964" s="580" t="str">
        <v/>
      </c>
      <c r="D964" s="687"/>
      <c r="E964" s="687" t="s">
        <v>1713</v>
      </c>
      <c r="F964" s="871" t="str">
        <v/>
      </c>
    </row>
    <row r="965" spans="2:6" ht="14">
      <c r="B965" s="584" t="str">
        <v/>
      </c>
      <c r="C965" s="580" t="str">
        <v/>
      </c>
      <c r="D965" s="687"/>
      <c r="E965" s="687" t="s">
        <v>1713</v>
      </c>
      <c r="F965" s="871" t="str">
        <v/>
      </c>
    </row>
    <row r="966" spans="2:6" ht="14">
      <c r="B966" s="584" t="str">
        <v/>
      </c>
      <c r="C966" s="580" t="str">
        <v/>
      </c>
      <c r="D966" s="687"/>
      <c r="E966" s="687" t="s">
        <v>1713</v>
      </c>
      <c r="F966" s="871" t="str">
        <v/>
      </c>
    </row>
    <row r="967" spans="2:6" ht="14">
      <c r="B967" s="584" t="str">
        <v/>
      </c>
      <c r="C967" s="580" t="str">
        <v/>
      </c>
      <c r="D967" s="687"/>
      <c r="E967" s="687" t="s">
        <v>1713</v>
      </c>
      <c r="F967" s="871" t="str">
        <v/>
      </c>
    </row>
    <row r="968" spans="2:6" ht="14">
      <c r="B968" s="584" t="str">
        <v/>
      </c>
      <c r="C968" s="580" t="str">
        <v/>
      </c>
      <c r="D968" s="687"/>
      <c r="E968" s="687" t="s">
        <v>1713</v>
      </c>
      <c r="F968" s="871" t="str">
        <v/>
      </c>
    </row>
    <row r="969" spans="2:6" ht="14">
      <c r="B969" s="584" t="str">
        <v/>
      </c>
      <c r="C969" s="580" t="str">
        <v/>
      </c>
      <c r="D969" s="687"/>
      <c r="E969" s="687" t="s">
        <v>1713</v>
      </c>
      <c r="F969" s="871" t="str">
        <v/>
      </c>
    </row>
    <row r="970" spans="2:6" ht="14">
      <c r="B970" s="584" t="str">
        <v/>
      </c>
      <c r="C970" s="580" t="str">
        <v/>
      </c>
      <c r="D970" s="687"/>
      <c r="E970" s="687" t="s">
        <v>1713</v>
      </c>
      <c r="F970" s="871" t="str">
        <v/>
      </c>
    </row>
    <row r="971" spans="2:6" ht="14">
      <c r="B971" s="584" t="str">
        <v/>
      </c>
      <c r="C971" s="580" t="str">
        <v/>
      </c>
      <c r="D971" s="687"/>
      <c r="E971" s="687" t="s">
        <v>1713</v>
      </c>
      <c r="F971" s="871" t="str">
        <v/>
      </c>
    </row>
    <row r="972" spans="2:6" ht="14">
      <c r="B972" s="584" t="str">
        <v/>
      </c>
      <c r="C972" s="580" t="str">
        <v/>
      </c>
      <c r="D972" s="687"/>
      <c r="E972" s="687" t="s">
        <v>1713</v>
      </c>
      <c r="F972" s="871" t="str">
        <v/>
      </c>
    </row>
    <row r="973" spans="2:6" ht="14">
      <c r="B973" s="584" t="str">
        <v/>
      </c>
      <c r="C973" s="580" t="str">
        <v/>
      </c>
      <c r="D973" s="687"/>
      <c r="E973" s="687" t="s">
        <v>1713</v>
      </c>
      <c r="F973" s="871" t="str">
        <v/>
      </c>
    </row>
    <row r="974" spans="2:6" ht="14">
      <c r="B974" s="584" t="str">
        <v/>
      </c>
      <c r="C974" s="580" t="str">
        <v/>
      </c>
      <c r="D974" s="687"/>
      <c r="E974" s="687" t="s">
        <v>1713</v>
      </c>
      <c r="F974" s="871" t="str">
        <v/>
      </c>
    </row>
    <row r="975" spans="2:6" ht="14">
      <c r="B975" s="584" t="str">
        <v/>
      </c>
      <c r="C975" s="580" t="str">
        <v/>
      </c>
      <c r="D975" s="687"/>
      <c r="E975" s="687" t="s">
        <v>1713</v>
      </c>
      <c r="F975" s="871" t="str">
        <v/>
      </c>
    </row>
    <row r="976" spans="2:6" ht="14">
      <c r="B976" s="584" t="str">
        <v/>
      </c>
      <c r="C976" s="580" t="str">
        <v/>
      </c>
      <c r="D976" s="687"/>
      <c r="E976" s="687" t="s">
        <v>1713</v>
      </c>
      <c r="F976" s="871" t="str">
        <v/>
      </c>
    </row>
    <row r="977" spans="2:6" ht="14">
      <c r="B977" s="584" t="str">
        <v/>
      </c>
      <c r="C977" s="580" t="str">
        <v/>
      </c>
      <c r="D977" s="687"/>
      <c r="E977" s="687" t="s">
        <v>1713</v>
      </c>
      <c r="F977" s="871" t="str">
        <v/>
      </c>
    </row>
    <row r="978" spans="2:6" ht="14">
      <c r="B978" s="584" t="str">
        <v/>
      </c>
      <c r="C978" s="580" t="str">
        <v/>
      </c>
      <c r="D978" s="687"/>
      <c r="E978" s="687" t="s">
        <v>1713</v>
      </c>
      <c r="F978" s="871" t="str">
        <v/>
      </c>
    </row>
    <row r="979" spans="2:6" ht="14">
      <c r="B979" s="584" t="str">
        <v/>
      </c>
      <c r="C979" s="580" t="str">
        <v/>
      </c>
      <c r="D979" s="687"/>
      <c r="E979" s="687" t="s">
        <v>1713</v>
      </c>
      <c r="F979" s="871" t="str">
        <v/>
      </c>
    </row>
    <row r="980" spans="2:6" ht="14">
      <c r="B980" s="584" t="str">
        <v/>
      </c>
      <c r="C980" s="580" t="str">
        <v/>
      </c>
      <c r="D980" s="687"/>
      <c r="E980" s="687" t="s">
        <v>1713</v>
      </c>
      <c r="F980" s="871" t="str">
        <v/>
      </c>
    </row>
    <row r="981" spans="2:6" ht="14">
      <c r="B981" s="584" t="str">
        <v/>
      </c>
      <c r="C981" s="580" t="str">
        <v/>
      </c>
      <c r="D981" s="687"/>
      <c r="E981" s="687" t="s">
        <v>1713</v>
      </c>
      <c r="F981" s="871" t="str">
        <v/>
      </c>
    </row>
    <row r="982" spans="2:6" ht="14">
      <c r="B982" s="584" t="str">
        <v/>
      </c>
      <c r="C982" s="580" t="str">
        <v/>
      </c>
      <c r="D982" s="687"/>
      <c r="E982" s="687" t="s">
        <v>1713</v>
      </c>
      <c r="F982" s="871" t="str">
        <v/>
      </c>
    </row>
    <row r="983" spans="2:6" ht="14">
      <c r="B983" s="584" t="str">
        <v/>
      </c>
      <c r="C983" s="580" t="str">
        <v/>
      </c>
      <c r="D983" s="687"/>
      <c r="E983" s="687" t="s">
        <v>1713</v>
      </c>
      <c r="F983" s="871" t="str">
        <v/>
      </c>
    </row>
    <row r="984" spans="2:6" ht="14">
      <c r="B984" s="584" t="str">
        <v/>
      </c>
      <c r="C984" s="580" t="str">
        <v/>
      </c>
      <c r="D984" s="687"/>
      <c r="E984" s="687" t="s">
        <v>1713</v>
      </c>
      <c r="F984" s="871" t="str">
        <v/>
      </c>
    </row>
    <row r="985" spans="2:6" ht="14">
      <c r="B985" s="584" t="str">
        <v/>
      </c>
      <c r="C985" s="580" t="str">
        <v/>
      </c>
      <c r="D985" s="687"/>
      <c r="E985" s="687" t="s">
        <v>1713</v>
      </c>
      <c r="F985" s="871" t="str">
        <v/>
      </c>
    </row>
    <row r="986" spans="2:6" ht="14">
      <c r="B986" s="584" t="str">
        <v/>
      </c>
      <c r="C986" s="580" t="str">
        <v/>
      </c>
      <c r="D986" s="687"/>
      <c r="E986" s="687" t="s">
        <v>1713</v>
      </c>
      <c r="F986" s="871" t="str">
        <v/>
      </c>
    </row>
    <row r="987" spans="2:6" ht="14">
      <c r="B987" s="584" t="str">
        <v/>
      </c>
      <c r="C987" s="580" t="str">
        <v/>
      </c>
      <c r="D987" s="687"/>
      <c r="E987" s="687" t="s">
        <v>1713</v>
      </c>
      <c r="F987" s="871" t="str">
        <v/>
      </c>
    </row>
    <row r="988" spans="2:6" ht="14">
      <c r="B988" s="584" t="str">
        <v/>
      </c>
      <c r="C988" s="580" t="str">
        <v/>
      </c>
      <c r="D988" s="687"/>
      <c r="E988" s="687" t="s">
        <v>1713</v>
      </c>
      <c r="F988" s="871" t="str">
        <v/>
      </c>
    </row>
    <row r="989" spans="2:6" ht="14">
      <c r="B989" s="584" t="str">
        <v/>
      </c>
      <c r="C989" s="580" t="str">
        <v/>
      </c>
      <c r="D989" s="687"/>
      <c r="E989" s="687" t="s">
        <v>1713</v>
      </c>
      <c r="F989" s="871" t="str">
        <v/>
      </c>
    </row>
    <row r="990" spans="2:6" ht="14">
      <c r="B990" s="584" t="str">
        <v/>
      </c>
      <c r="C990" s="580" t="str">
        <v/>
      </c>
      <c r="D990" s="687"/>
      <c r="E990" s="687" t="s">
        <v>1713</v>
      </c>
      <c r="F990" s="871" t="str">
        <v/>
      </c>
    </row>
    <row r="991" spans="2:6" ht="14">
      <c r="B991" s="584" t="str">
        <v/>
      </c>
      <c r="C991" s="580" t="str">
        <v/>
      </c>
      <c r="D991" s="687"/>
      <c r="E991" s="687" t="s">
        <v>1713</v>
      </c>
      <c r="F991" s="871" t="str">
        <v/>
      </c>
    </row>
    <row r="992" spans="2:6" ht="14">
      <c r="B992" s="584" t="str">
        <v/>
      </c>
      <c r="C992" s="580" t="str">
        <v/>
      </c>
      <c r="D992" s="687"/>
      <c r="E992" s="687" t="s">
        <v>1713</v>
      </c>
      <c r="F992" s="871" t="str">
        <v/>
      </c>
    </row>
    <row r="993" spans="2:6" ht="14">
      <c r="B993" s="584" t="str">
        <v/>
      </c>
      <c r="C993" s="580" t="str">
        <v/>
      </c>
      <c r="D993" s="687"/>
      <c r="E993" s="687" t="s">
        <v>1713</v>
      </c>
      <c r="F993" s="871" t="str">
        <v/>
      </c>
    </row>
    <row r="994" spans="2:6" ht="14">
      <c r="B994" s="584" t="str">
        <v/>
      </c>
      <c r="C994" s="580" t="str">
        <v/>
      </c>
      <c r="D994" s="687"/>
      <c r="E994" s="687" t="s">
        <v>1713</v>
      </c>
      <c r="F994" s="871" t="str">
        <v/>
      </c>
    </row>
    <row r="995" spans="2:6" ht="14">
      <c r="B995" s="584" t="str">
        <v/>
      </c>
      <c r="C995" s="580" t="str">
        <v/>
      </c>
      <c r="D995" s="687"/>
      <c r="E995" s="687" t="s">
        <v>1713</v>
      </c>
      <c r="F995" s="871" t="str">
        <v/>
      </c>
    </row>
    <row r="996" spans="2:6" ht="14">
      <c r="B996" s="584" t="str">
        <v/>
      </c>
      <c r="C996" s="580" t="str">
        <v/>
      </c>
      <c r="D996" s="687"/>
      <c r="E996" s="687" t="s">
        <v>1713</v>
      </c>
      <c r="F996" s="871" t="str">
        <v/>
      </c>
    </row>
    <row r="997" spans="2:6" ht="14">
      <c r="B997" s="584" t="str">
        <v/>
      </c>
      <c r="C997" s="580" t="str">
        <v/>
      </c>
      <c r="D997" s="687"/>
      <c r="E997" s="687" t="s">
        <v>1713</v>
      </c>
      <c r="F997" s="871" t="str">
        <v/>
      </c>
    </row>
    <row r="998" spans="2:6" ht="14">
      <c r="B998" s="584" t="str">
        <v/>
      </c>
      <c r="C998" s="580" t="str">
        <v/>
      </c>
      <c r="D998" s="687"/>
      <c r="E998" s="687" t="s">
        <v>1713</v>
      </c>
      <c r="F998" s="871" t="str">
        <v/>
      </c>
    </row>
    <row r="999" spans="2:6" ht="14">
      <c r="B999" s="584" t="str">
        <v/>
      </c>
      <c r="C999" s="580" t="str">
        <v/>
      </c>
      <c r="D999" s="687"/>
      <c r="E999" s="687" t="s">
        <v>1713</v>
      </c>
      <c r="F999" s="871" t="str">
        <v/>
      </c>
    </row>
    <row r="1000" spans="2:6" ht="14">
      <c r="B1000" s="584" t="str">
        <v/>
      </c>
      <c r="C1000" s="580" t="str">
        <v/>
      </c>
      <c r="D1000" s="687"/>
      <c r="E1000" s="687" t="s">
        <v>1713</v>
      </c>
      <c r="F1000" s="871" t="str">
        <v/>
      </c>
    </row>
    <row r="1001" spans="2:6" ht="14">
      <c r="B1001" s="584" t="str">
        <v/>
      </c>
      <c r="C1001" s="580" t="str">
        <v/>
      </c>
      <c r="D1001" s="687"/>
      <c r="E1001" s="687" t="s">
        <v>1713</v>
      </c>
      <c r="F1001" s="871" t="str">
        <v/>
      </c>
    </row>
    <row r="1002" spans="2:6" ht="14">
      <c r="B1002" s="584" t="str">
        <v/>
      </c>
      <c r="C1002" s="580" t="str">
        <v/>
      </c>
      <c r="D1002" s="687"/>
      <c r="E1002" s="687" t="s">
        <v>1713</v>
      </c>
      <c r="F1002" s="871" t="str">
        <v/>
      </c>
    </row>
    <row r="1003" spans="2:6" ht="14">
      <c r="B1003" s="584" t="str">
        <v/>
      </c>
      <c r="C1003" s="580" t="str">
        <v/>
      </c>
      <c r="D1003" s="687"/>
      <c r="E1003" s="687" t="s">
        <v>1713</v>
      </c>
      <c r="F1003" s="871" t="str">
        <v/>
      </c>
    </row>
    <row r="1004" spans="2:6" ht="14">
      <c r="B1004" s="584" t="str">
        <v/>
      </c>
      <c r="C1004" s="580" t="str">
        <v/>
      </c>
      <c r="D1004" s="687"/>
      <c r="E1004" s="687" t="s">
        <v>1713</v>
      </c>
      <c r="F1004" s="871" t="str">
        <v/>
      </c>
    </row>
    <row r="1005" spans="2:6" ht="14">
      <c r="B1005" s="584" t="str">
        <v/>
      </c>
      <c r="C1005" s="580" t="str">
        <v/>
      </c>
      <c r="D1005" s="687"/>
      <c r="E1005" s="687" t="s">
        <v>1713</v>
      </c>
      <c r="F1005" s="871" t="str">
        <v/>
      </c>
    </row>
    <row r="1006" spans="2:6" ht="14">
      <c r="B1006" s="584" t="str">
        <v/>
      </c>
      <c r="C1006" s="580" t="str">
        <v/>
      </c>
      <c r="D1006" s="687"/>
      <c r="E1006" s="687" t="s">
        <v>1713</v>
      </c>
      <c r="F1006" s="871" t="str">
        <v/>
      </c>
    </row>
    <row r="1007" spans="2:6" ht="14">
      <c r="B1007" s="584" t="str">
        <v/>
      </c>
      <c r="C1007" s="580" t="str">
        <v/>
      </c>
      <c r="D1007" s="687"/>
      <c r="E1007" s="687" t="s">
        <v>1713</v>
      </c>
      <c r="F1007" s="871" t="str">
        <v/>
      </c>
    </row>
    <row r="1008" spans="2:6" ht="14">
      <c r="B1008" s="584" t="str">
        <v/>
      </c>
      <c r="C1008" s="580" t="str">
        <v/>
      </c>
      <c r="D1008" s="687"/>
      <c r="E1008" s="687" t="s">
        <v>1713</v>
      </c>
      <c r="F1008" s="871" t="str">
        <v/>
      </c>
    </row>
    <row r="1009" spans="2:6" ht="14">
      <c r="B1009" s="584" t="str">
        <v/>
      </c>
      <c r="C1009" s="580" t="str">
        <v/>
      </c>
      <c r="D1009" s="687"/>
      <c r="E1009" s="687" t="s">
        <v>1713</v>
      </c>
      <c r="F1009" s="871" t="str">
        <v/>
      </c>
    </row>
    <row r="1010" spans="2:6" ht="14">
      <c r="B1010" s="584" t="str">
        <v/>
      </c>
      <c r="C1010" s="580" t="str">
        <v/>
      </c>
      <c r="D1010" s="687"/>
      <c r="E1010" s="687" t="s">
        <v>1713</v>
      </c>
      <c r="F1010" s="871" t="str">
        <v/>
      </c>
    </row>
    <row r="1011" spans="2:6" ht="14">
      <c r="B1011" s="584" t="str">
        <v/>
      </c>
      <c r="C1011" s="580" t="str">
        <v/>
      </c>
      <c r="D1011" s="687"/>
      <c r="E1011" s="687" t="s">
        <v>1713</v>
      </c>
      <c r="F1011" s="871" t="str">
        <v/>
      </c>
    </row>
    <row r="1012" spans="2:6" ht="14">
      <c r="B1012" s="584" t="str">
        <v/>
      </c>
      <c r="C1012" s="580" t="str">
        <v/>
      </c>
      <c r="D1012" s="687"/>
      <c r="E1012" s="687" t="s">
        <v>1713</v>
      </c>
      <c r="F1012" s="871" t="str">
        <v/>
      </c>
    </row>
    <row r="1013" spans="2:6" ht="14">
      <c r="B1013" s="584" t="str">
        <v/>
      </c>
      <c r="C1013" s="580" t="str">
        <v/>
      </c>
      <c r="D1013" s="687"/>
      <c r="E1013" s="687" t="s">
        <v>1713</v>
      </c>
      <c r="F1013" s="871" t="str">
        <v/>
      </c>
    </row>
    <row r="1014" spans="2:6" ht="14">
      <c r="B1014" s="584" t="str">
        <v/>
      </c>
      <c r="C1014" s="580" t="str">
        <v/>
      </c>
      <c r="D1014" s="687"/>
      <c r="E1014" s="687" t="s">
        <v>1713</v>
      </c>
      <c r="F1014" s="871" t="str">
        <v/>
      </c>
    </row>
    <row r="1015" spans="2:6" ht="14">
      <c r="B1015" s="584" t="str">
        <v/>
      </c>
      <c r="C1015" s="580" t="str">
        <v/>
      </c>
      <c r="D1015" s="687"/>
      <c r="E1015" s="687" t="s">
        <v>1713</v>
      </c>
      <c r="F1015" s="871" t="str">
        <v/>
      </c>
    </row>
    <row r="1016" spans="2:6" ht="14">
      <c r="B1016" s="584" t="str">
        <v/>
      </c>
      <c r="C1016" s="580" t="str">
        <v/>
      </c>
      <c r="D1016" s="687"/>
      <c r="E1016" s="687" t="s">
        <v>1713</v>
      </c>
      <c r="F1016" s="871" t="str">
        <v/>
      </c>
    </row>
    <row r="1017" spans="2:6" ht="14">
      <c r="B1017" s="584" t="str">
        <v/>
      </c>
      <c r="C1017" s="580" t="str">
        <v/>
      </c>
      <c r="D1017" s="687"/>
      <c r="E1017" s="687" t="s">
        <v>1713</v>
      </c>
      <c r="F1017" s="871" t="str">
        <v/>
      </c>
    </row>
    <row r="1018" spans="2:6" ht="14">
      <c r="B1018" s="584" t="str">
        <v/>
      </c>
      <c r="C1018" s="580" t="str">
        <v/>
      </c>
      <c r="D1018" s="687"/>
      <c r="E1018" s="687" t="s">
        <v>1713</v>
      </c>
      <c r="F1018" s="871" t="str">
        <v/>
      </c>
    </row>
    <row r="1019" spans="2:6" ht="14">
      <c r="B1019" s="584" t="str">
        <v/>
      </c>
      <c r="C1019" s="580" t="str">
        <v/>
      </c>
      <c r="D1019" s="687"/>
      <c r="E1019" s="687" t="s">
        <v>1713</v>
      </c>
      <c r="F1019" s="871" t="str">
        <v/>
      </c>
    </row>
    <row r="1020" spans="2:6" ht="14">
      <c r="B1020" s="584" t="str">
        <v/>
      </c>
      <c r="C1020" s="580" t="str">
        <v/>
      </c>
      <c r="D1020" s="687"/>
      <c r="E1020" s="687" t="s">
        <v>1713</v>
      </c>
      <c r="F1020" s="871" t="str">
        <v/>
      </c>
    </row>
    <row r="1021" spans="2:6" ht="14">
      <c r="B1021" s="584" t="str">
        <v/>
      </c>
      <c r="C1021" s="580" t="str">
        <v/>
      </c>
      <c r="D1021" s="687"/>
      <c r="E1021" s="687" t="s">
        <v>1713</v>
      </c>
      <c r="F1021" s="871" t="str">
        <v/>
      </c>
    </row>
    <row r="1022" spans="2:6" ht="14">
      <c r="B1022" s="584" t="str">
        <v/>
      </c>
      <c r="C1022" s="580" t="str">
        <v/>
      </c>
      <c r="D1022" s="687"/>
      <c r="E1022" s="687" t="s">
        <v>1713</v>
      </c>
      <c r="F1022" s="871" t="str">
        <v/>
      </c>
    </row>
    <row r="1023" spans="2:6" ht="14">
      <c r="B1023" s="584" t="str">
        <v/>
      </c>
      <c r="C1023" s="580" t="str">
        <v/>
      </c>
      <c r="D1023" s="687"/>
      <c r="E1023" s="687" t="s">
        <v>1713</v>
      </c>
      <c r="F1023" s="871" t="str">
        <v/>
      </c>
    </row>
    <row r="1024" spans="2:6" ht="14">
      <c r="B1024" s="584" t="str">
        <v/>
      </c>
      <c r="C1024" s="580" t="str">
        <v/>
      </c>
      <c r="D1024" s="687"/>
      <c r="E1024" s="687" t="s">
        <v>1713</v>
      </c>
      <c r="F1024" s="871" t="str">
        <v/>
      </c>
    </row>
    <row r="1025" spans="2:6" ht="14">
      <c r="B1025" s="584" t="str">
        <v/>
      </c>
      <c r="C1025" s="580" t="str">
        <v/>
      </c>
      <c r="D1025" s="687"/>
      <c r="E1025" s="687" t="s">
        <v>1713</v>
      </c>
      <c r="F1025" s="871" t="str">
        <v/>
      </c>
    </row>
    <row r="1026" spans="2:6" ht="14">
      <c r="B1026" s="584" t="str">
        <v/>
      </c>
      <c r="C1026" s="580" t="str">
        <v/>
      </c>
      <c r="D1026" s="687"/>
      <c r="E1026" s="687" t="s">
        <v>1713</v>
      </c>
      <c r="F1026" s="871" t="str">
        <v/>
      </c>
    </row>
    <row r="1027" spans="2:6" ht="14">
      <c r="B1027" s="584" t="str">
        <v/>
      </c>
      <c r="C1027" s="580" t="str">
        <v/>
      </c>
      <c r="D1027" s="687"/>
      <c r="E1027" s="687" t="s">
        <v>1713</v>
      </c>
      <c r="F1027" s="871" t="str">
        <v/>
      </c>
    </row>
    <row r="1028" spans="2:6" ht="14">
      <c r="B1028" s="584" t="str">
        <v/>
      </c>
      <c r="C1028" s="580" t="str">
        <v/>
      </c>
      <c r="D1028" s="687"/>
      <c r="E1028" s="687" t="s">
        <v>1713</v>
      </c>
      <c r="F1028" s="871" t="str">
        <v/>
      </c>
    </row>
    <row r="1029" spans="2:6" ht="14">
      <c r="B1029" s="584" t="str">
        <v/>
      </c>
      <c r="C1029" s="580" t="str">
        <v/>
      </c>
      <c r="D1029" s="687"/>
      <c r="E1029" s="687" t="s">
        <v>1713</v>
      </c>
      <c r="F1029" s="871" t="str">
        <v/>
      </c>
    </row>
    <row r="1030" spans="2:6" ht="14">
      <c r="B1030" s="584" t="str">
        <v/>
      </c>
      <c r="C1030" s="580" t="str">
        <v/>
      </c>
      <c r="D1030" s="687"/>
      <c r="E1030" s="687" t="s">
        <v>1713</v>
      </c>
      <c r="F1030" s="871" t="str">
        <v/>
      </c>
    </row>
    <row r="1031" spans="2:6" ht="14">
      <c r="B1031" s="584" t="str">
        <v/>
      </c>
      <c r="C1031" s="580" t="str">
        <v/>
      </c>
      <c r="D1031" s="687"/>
      <c r="E1031" s="687" t="s">
        <v>1713</v>
      </c>
      <c r="F1031" s="871" t="str">
        <v/>
      </c>
    </row>
    <row r="1032" spans="2:6" ht="14">
      <c r="B1032" s="584" t="str">
        <v/>
      </c>
      <c r="C1032" s="580" t="str">
        <v/>
      </c>
      <c r="D1032" s="687"/>
      <c r="E1032" s="687" t="s">
        <v>1713</v>
      </c>
      <c r="F1032" s="871" t="str">
        <v/>
      </c>
    </row>
    <row r="1033" spans="2:6" ht="14">
      <c r="B1033" s="584" t="str">
        <v/>
      </c>
      <c r="C1033" s="580" t="str">
        <v/>
      </c>
      <c r="D1033" s="687"/>
      <c r="E1033" s="687" t="s">
        <v>1713</v>
      </c>
      <c r="F1033" s="871" t="str">
        <v/>
      </c>
    </row>
    <row r="1034" spans="2:6" ht="14">
      <c r="B1034" s="584" t="str">
        <v/>
      </c>
      <c r="C1034" s="580" t="str">
        <v/>
      </c>
      <c r="D1034" s="687"/>
      <c r="E1034" s="687" t="s">
        <v>1713</v>
      </c>
      <c r="F1034" s="871" t="str">
        <v/>
      </c>
    </row>
    <row r="1035" spans="2:6" ht="14">
      <c r="B1035" s="584" t="str">
        <v/>
      </c>
      <c r="C1035" s="580" t="str">
        <v/>
      </c>
      <c r="D1035" s="687"/>
      <c r="E1035" s="687" t="s">
        <v>1713</v>
      </c>
      <c r="F1035" s="871" t="str">
        <v/>
      </c>
    </row>
    <row r="1036" spans="2:6" ht="14">
      <c r="B1036" s="584" t="str">
        <v/>
      </c>
      <c r="C1036" s="580" t="str">
        <v/>
      </c>
      <c r="D1036" s="687"/>
      <c r="E1036" s="687" t="s">
        <v>1713</v>
      </c>
      <c r="F1036" s="871" t="str">
        <v/>
      </c>
    </row>
    <row r="1037" spans="2:6" ht="14">
      <c r="B1037" s="584" t="str">
        <v/>
      </c>
      <c r="C1037" s="580" t="str">
        <v/>
      </c>
      <c r="D1037" s="687"/>
      <c r="E1037" s="687" t="s">
        <v>1713</v>
      </c>
      <c r="F1037" s="871" t="str">
        <v/>
      </c>
    </row>
    <row r="1038" spans="2:6" ht="14">
      <c r="B1038" s="584" t="str">
        <v/>
      </c>
      <c r="C1038" s="580" t="str">
        <v/>
      </c>
      <c r="D1038" s="687"/>
      <c r="E1038" s="687" t="s">
        <v>1713</v>
      </c>
      <c r="F1038" s="871" t="str">
        <v/>
      </c>
    </row>
    <row r="1039" spans="2:6" ht="14">
      <c r="B1039" s="584" t="str">
        <v/>
      </c>
      <c r="C1039" s="580" t="str">
        <v/>
      </c>
      <c r="D1039" s="687"/>
      <c r="E1039" s="687" t="s">
        <v>1713</v>
      </c>
      <c r="F1039" s="871" t="str">
        <v/>
      </c>
    </row>
    <row r="1040" spans="2:6" ht="14">
      <c r="B1040" s="584" t="str">
        <v/>
      </c>
      <c r="C1040" s="580" t="str">
        <v/>
      </c>
      <c r="D1040" s="687"/>
      <c r="E1040" s="687" t="s">
        <v>1713</v>
      </c>
      <c r="F1040" s="871" t="str">
        <v/>
      </c>
    </row>
    <row r="1041" spans="2:6" ht="14">
      <c r="B1041" s="584" t="str">
        <v/>
      </c>
      <c r="C1041" s="580" t="str">
        <v/>
      </c>
      <c r="D1041" s="687"/>
      <c r="E1041" s="687" t="s">
        <v>1713</v>
      </c>
      <c r="F1041" s="871" t="str">
        <v/>
      </c>
    </row>
    <row r="1042" spans="2:6" ht="14">
      <c r="B1042" s="584" t="str">
        <v/>
      </c>
      <c r="C1042" s="580" t="str">
        <v/>
      </c>
      <c r="D1042" s="687"/>
      <c r="E1042" s="687" t="s">
        <v>1713</v>
      </c>
      <c r="F1042" s="871" t="str">
        <v/>
      </c>
    </row>
    <row r="1043" spans="2:6" ht="14">
      <c r="B1043" s="584" t="str">
        <v/>
      </c>
      <c r="C1043" s="580" t="str">
        <v/>
      </c>
      <c r="D1043" s="687"/>
      <c r="E1043" s="687" t="s">
        <v>1713</v>
      </c>
      <c r="F1043" s="871" t="str">
        <v/>
      </c>
    </row>
    <row r="1044" spans="2:6" ht="14">
      <c r="B1044" s="584" t="str">
        <v/>
      </c>
      <c r="C1044" s="580" t="str">
        <v/>
      </c>
      <c r="D1044" s="687"/>
      <c r="E1044" s="687" t="s">
        <v>1713</v>
      </c>
      <c r="F1044" s="871" t="str">
        <v/>
      </c>
    </row>
    <row r="1045" spans="2:6" ht="14">
      <c r="B1045" s="584" t="str">
        <v/>
      </c>
      <c r="C1045" s="580" t="str">
        <v/>
      </c>
      <c r="D1045" s="687"/>
      <c r="E1045" s="687" t="s">
        <v>1713</v>
      </c>
      <c r="F1045" s="871" t="str">
        <v/>
      </c>
    </row>
    <row r="1046" spans="2:6" ht="14">
      <c r="B1046" s="584" t="str">
        <v/>
      </c>
      <c r="C1046" s="580" t="str">
        <v/>
      </c>
      <c r="D1046" s="687"/>
      <c r="E1046" s="687" t="s">
        <v>1713</v>
      </c>
      <c r="F1046" s="871" t="str">
        <v/>
      </c>
    </row>
    <row r="1047" spans="2:6" ht="14">
      <c r="B1047" s="584" t="str">
        <v/>
      </c>
      <c r="C1047" s="580" t="str">
        <v/>
      </c>
      <c r="D1047" s="687"/>
      <c r="E1047" s="687" t="s">
        <v>1713</v>
      </c>
      <c r="F1047" s="871" t="str">
        <v/>
      </c>
    </row>
    <row r="1048" spans="2:6" ht="14">
      <c r="B1048" s="584" t="str">
        <v/>
      </c>
      <c r="C1048" s="580" t="str">
        <v/>
      </c>
      <c r="D1048" s="687"/>
      <c r="E1048" s="687" t="s">
        <v>1713</v>
      </c>
      <c r="F1048" s="871" t="str">
        <v/>
      </c>
    </row>
    <row r="1049" spans="2:6" ht="14">
      <c r="B1049" s="584" t="str">
        <v/>
      </c>
      <c r="C1049" s="580" t="str">
        <v/>
      </c>
      <c r="D1049" s="687"/>
      <c r="E1049" s="687" t="s">
        <v>1713</v>
      </c>
      <c r="F1049" s="871" t="str">
        <v/>
      </c>
    </row>
    <row r="1050" spans="2:6" ht="14">
      <c r="B1050" s="584" t="str">
        <v/>
      </c>
      <c r="C1050" s="580" t="str">
        <v/>
      </c>
      <c r="D1050" s="687"/>
      <c r="E1050" s="687" t="s">
        <v>1713</v>
      </c>
      <c r="F1050" s="871" t="str">
        <v/>
      </c>
    </row>
    <row r="1051" spans="2:6" ht="14">
      <c r="B1051" s="584" t="str">
        <v/>
      </c>
      <c r="C1051" s="580" t="str">
        <v/>
      </c>
      <c r="D1051" s="687"/>
      <c r="E1051" s="687" t="s">
        <v>1713</v>
      </c>
      <c r="F1051" s="871" t="str">
        <v/>
      </c>
    </row>
    <row r="1052" spans="2:6" ht="14">
      <c r="B1052" s="584" t="str">
        <v/>
      </c>
      <c r="C1052" s="580" t="str">
        <v/>
      </c>
      <c r="D1052" s="687"/>
      <c r="E1052" s="687" t="s">
        <v>1713</v>
      </c>
      <c r="F1052" s="871" t="str">
        <v/>
      </c>
    </row>
    <row r="1053" spans="2:6" ht="14">
      <c r="B1053" s="584" t="str">
        <v/>
      </c>
      <c r="C1053" s="580" t="str">
        <v/>
      </c>
      <c r="D1053" s="687"/>
      <c r="E1053" s="687" t="s">
        <v>1713</v>
      </c>
      <c r="F1053" s="871" t="str">
        <v/>
      </c>
    </row>
    <row r="1054" spans="2:6" ht="14">
      <c r="B1054" s="584" t="str">
        <v/>
      </c>
      <c r="C1054" s="580" t="str">
        <v/>
      </c>
      <c r="D1054" s="687"/>
      <c r="E1054" s="687" t="s">
        <v>1713</v>
      </c>
      <c r="F1054" s="871" t="str">
        <v/>
      </c>
    </row>
    <row r="1055" spans="2:6" ht="14">
      <c r="B1055" s="584" t="str">
        <v/>
      </c>
      <c r="C1055" s="580" t="str">
        <v/>
      </c>
      <c r="D1055" s="687"/>
      <c r="E1055" s="687" t="s">
        <v>1713</v>
      </c>
      <c r="F1055" s="871" t="str">
        <v/>
      </c>
    </row>
    <row r="1056" spans="2:6" ht="14">
      <c r="B1056" s="584" t="str">
        <v/>
      </c>
      <c r="C1056" s="580" t="str">
        <v/>
      </c>
      <c r="D1056" s="687"/>
      <c r="E1056" s="687" t="s">
        <v>1713</v>
      </c>
      <c r="F1056" s="871" t="str">
        <v/>
      </c>
    </row>
    <row r="1057" spans="2:6" ht="14">
      <c r="B1057" s="584" t="str">
        <v/>
      </c>
      <c r="C1057" s="580" t="str">
        <v/>
      </c>
      <c r="D1057" s="687"/>
      <c r="E1057" s="687" t="s">
        <v>1713</v>
      </c>
      <c r="F1057" s="871" t="str">
        <v/>
      </c>
    </row>
    <row r="1058" spans="2:6" ht="14">
      <c r="B1058" s="584" t="str">
        <v/>
      </c>
      <c r="C1058" s="580" t="str">
        <v/>
      </c>
      <c r="D1058" s="687"/>
      <c r="E1058" s="687" t="s">
        <v>1713</v>
      </c>
      <c r="F1058" s="871" t="str">
        <v/>
      </c>
    </row>
    <row r="1059" spans="2:6" ht="14">
      <c r="B1059" s="584" t="str">
        <v/>
      </c>
      <c r="C1059" s="580" t="str">
        <v/>
      </c>
      <c r="D1059" s="687"/>
      <c r="E1059" s="687" t="s">
        <v>1713</v>
      </c>
      <c r="F1059" s="871" t="str">
        <v/>
      </c>
    </row>
    <row r="1060" spans="2:6" ht="14">
      <c r="B1060" s="584" t="str">
        <v/>
      </c>
      <c r="C1060" s="580" t="str">
        <v/>
      </c>
      <c r="D1060" s="687"/>
      <c r="E1060" s="687" t="s">
        <v>1713</v>
      </c>
      <c r="F1060" s="871" t="str">
        <v/>
      </c>
    </row>
    <row r="1061" spans="2:6" ht="14">
      <c r="B1061" s="584" t="str">
        <v/>
      </c>
      <c r="C1061" s="580" t="str">
        <v/>
      </c>
      <c r="D1061" s="687"/>
      <c r="E1061" s="687" t="s">
        <v>1713</v>
      </c>
      <c r="F1061" s="871" t="str">
        <v/>
      </c>
    </row>
    <row r="1062" spans="2:6" ht="14">
      <c r="B1062" s="584" t="str">
        <v/>
      </c>
      <c r="C1062" s="580" t="str">
        <v/>
      </c>
      <c r="D1062" s="687"/>
      <c r="E1062" s="687" t="s">
        <v>1713</v>
      </c>
      <c r="F1062" s="871" t="str">
        <v/>
      </c>
    </row>
    <row r="1063" spans="2:6" ht="14">
      <c r="B1063" s="584" t="str">
        <v/>
      </c>
      <c r="C1063" s="580" t="str">
        <v/>
      </c>
      <c r="D1063" s="687"/>
      <c r="E1063" s="687" t="s">
        <v>1713</v>
      </c>
      <c r="F1063" s="871" t="str">
        <v/>
      </c>
    </row>
    <row r="1064" spans="2:6" ht="14">
      <c r="B1064" s="584" t="str">
        <v/>
      </c>
      <c r="C1064" s="580" t="str">
        <v/>
      </c>
      <c r="D1064" s="687"/>
      <c r="E1064" s="687" t="s">
        <v>1713</v>
      </c>
      <c r="F1064" s="871" t="str">
        <v/>
      </c>
    </row>
    <row r="1065" spans="2:6" ht="14">
      <c r="B1065" s="584" t="str">
        <v/>
      </c>
      <c r="C1065" s="580" t="str">
        <v/>
      </c>
      <c r="D1065" s="687"/>
      <c r="E1065" s="687" t="s">
        <v>1713</v>
      </c>
      <c r="F1065" s="871" t="str">
        <v/>
      </c>
    </row>
    <row r="1066" spans="2:6" ht="14">
      <c r="B1066" s="584" t="str">
        <v/>
      </c>
      <c r="C1066" s="580" t="str">
        <v/>
      </c>
      <c r="D1066" s="687"/>
      <c r="E1066" s="687" t="s">
        <v>1713</v>
      </c>
      <c r="F1066" s="871" t="str">
        <v/>
      </c>
    </row>
    <row r="1067" spans="2:6" ht="14">
      <c r="B1067" s="584" t="str">
        <v/>
      </c>
      <c r="C1067" s="580" t="str">
        <v/>
      </c>
      <c r="D1067" s="687"/>
      <c r="E1067" s="687" t="s">
        <v>1713</v>
      </c>
      <c r="F1067" s="871" t="str">
        <v/>
      </c>
    </row>
    <row r="1068" spans="2:6" ht="14">
      <c r="B1068" s="584" t="str">
        <v/>
      </c>
      <c r="C1068" s="580" t="str">
        <v/>
      </c>
      <c r="D1068" s="687"/>
      <c r="E1068" s="687" t="s">
        <v>1713</v>
      </c>
      <c r="F1068" s="871" t="str">
        <v/>
      </c>
    </row>
    <row r="1069" spans="2:6" ht="14">
      <c r="B1069" s="584" t="str">
        <v/>
      </c>
      <c r="C1069" s="580" t="str">
        <v/>
      </c>
      <c r="D1069" s="687"/>
      <c r="E1069" s="687" t="s">
        <v>1713</v>
      </c>
      <c r="F1069" s="871" t="str">
        <v/>
      </c>
    </row>
    <row r="1070" spans="2:6" ht="14">
      <c r="B1070" s="584" t="str">
        <v/>
      </c>
      <c r="C1070" s="580" t="str">
        <v/>
      </c>
      <c r="D1070" s="687"/>
      <c r="E1070" s="687" t="s">
        <v>1713</v>
      </c>
      <c r="F1070" s="871" t="str">
        <v/>
      </c>
    </row>
    <row r="1071" spans="2:6" ht="14">
      <c r="B1071" s="584" t="str">
        <v/>
      </c>
      <c r="C1071" s="580" t="str">
        <v/>
      </c>
      <c r="D1071" s="687"/>
      <c r="E1071" s="687" t="s">
        <v>1713</v>
      </c>
      <c r="F1071" s="871" t="str">
        <v/>
      </c>
    </row>
    <row r="1072" spans="2:6" ht="14">
      <c r="B1072" s="584" t="str">
        <v/>
      </c>
      <c r="C1072" s="580" t="str">
        <v/>
      </c>
      <c r="D1072" s="687"/>
      <c r="E1072" s="687" t="s">
        <v>1713</v>
      </c>
      <c r="F1072" s="871" t="str">
        <v/>
      </c>
    </row>
    <row r="1073" spans="2:6" ht="14">
      <c r="B1073" s="584" t="str">
        <v/>
      </c>
      <c r="C1073" s="580" t="str">
        <v/>
      </c>
      <c r="D1073" s="687"/>
      <c r="E1073" s="687" t="s">
        <v>1713</v>
      </c>
      <c r="F1073" s="871" t="str">
        <v/>
      </c>
    </row>
    <row r="1074" spans="2:6" ht="14">
      <c r="B1074" s="584" t="str">
        <v/>
      </c>
      <c r="C1074" s="580" t="str">
        <v/>
      </c>
      <c r="D1074" s="687"/>
      <c r="E1074" s="687" t="s">
        <v>1713</v>
      </c>
      <c r="F1074" s="871" t="str">
        <v/>
      </c>
    </row>
    <row r="1075" spans="2:6" ht="14">
      <c r="B1075" s="584" t="str">
        <v/>
      </c>
      <c r="C1075" s="580" t="str">
        <v/>
      </c>
      <c r="D1075" s="687"/>
      <c r="E1075" s="687" t="s">
        <v>1713</v>
      </c>
      <c r="F1075" s="871" t="str">
        <v/>
      </c>
    </row>
    <row r="1076" spans="2:6" ht="14">
      <c r="B1076" s="584" t="str">
        <v/>
      </c>
      <c r="C1076" s="580" t="str">
        <v/>
      </c>
      <c r="D1076" s="687"/>
      <c r="E1076" s="687" t="s">
        <v>1713</v>
      </c>
      <c r="F1076" s="871" t="str">
        <v/>
      </c>
    </row>
    <row r="1077" spans="2:6" ht="14">
      <c r="B1077" s="584" t="str">
        <v/>
      </c>
      <c r="C1077" s="580" t="str">
        <v/>
      </c>
      <c r="D1077" s="687"/>
      <c r="E1077" s="687" t="s">
        <v>1713</v>
      </c>
      <c r="F1077" s="871" t="str">
        <v/>
      </c>
    </row>
    <row r="1078" spans="2:6" ht="14">
      <c r="B1078" s="584" t="str">
        <v/>
      </c>
      <c r="C1078" s="580" t="str">
        <v/>
      </c>
      <c r="D1078" s="687"/>
      <c r="E1078" s="687" t="s">
        <v>1713</v>
      </c>
      <c r="F1078" s="871" t="str">
        <v/>
      </c>
    </row>
    <row r="1079" spans="2:6" ht="14">
      <c r="B1079" s="584" t="str">
        <v/>
      </c>
      <c r="C1079" s="580" t="str">
        <v/>
      </c>
      <c r="D1079" s="687"/>
      <c r="E1079" s="687" t="s">
        <v>1713</v>
      </c>
      <c r="F1079" s="871" t="str">
        <v/>
      </c>
    </row>
    <row r="1080" spans="2:6" ht="14">
      <c r="B1080" s="584" t="str">
        <v/>
      </c>
      <c r="C1080" s="580" t="str">
        <v/>
      </c>
      <c r="D1080" s="687"/>
      <c r="E1080" s="687" t="s">
        <v>1713</v>
      </c>
      <c r="F1080" s="871" t="str">
        <v/>
      </c>
    </row>
    <row r="1081" spans="2:6" ht="14">
      <c r="B1081" s="584" t="str">
        <v/>
      </c>
      <c r="C1081" s="580" t="str">
        <v/>
      </c>
      <c r="D1081" s="687"/>
      <c r="E1081" s="687" t="s">
        <v>1713</v>
      </c>
      <c r="F1081" s="871" t="str">
        <v/>
      </c>
    </row>
    <row r="1082" spans="2:6" ht="14">
      <c r="B1082" s="584" t="str">
        <v/>
      </c>
      <c r="C1082" s="580" t="str">
        <v/>
      </c>
      <c r="D1082" s="687"/>
      <c r="E1082" s="687" t="s">
        <v>1713</v>
      </c>
      <c r="F1082" s="871" t="str">
        <v/>
      </c>
    </row>
    <row r="1083" spans="2:6" ht="14">
      <c r="B1083" s="584" t="str">
        <v/>
      </c>
      <c r="C1083" s="580" t="str">
        <v/>
      </c>
      <c r="D1083" s="687"/>
      <c r="E1083" s="687" t="s">
        <v>1713</v>
      </c>
      <c r="F1083" s="871" t="str">
        <v/>
      </c>
    </row>
    <row r="1084" spans="2:6" ht="14">
      <c r="B1084" s="584" t="str">
        <v/>
      </c>
      <c r="C1084" s="580" t="str">
        <v/>
      </c>
      <c r="D1084" s="687"/>
      <c r="E1084" s="687" t="s">
        <v>1713</v>
      </c>
      <c r="F1084" s="871" t="str">
        <v/>
      </c>
    </row>
    <row r="1085" spans="2:6" ht="14">
      <c r="B1085" s="584" t="str">
        <v/>
      </c>
      <c r="C1085" s="580" t="str">
        <v/>
      </c>
      <c r="D1085" s="687"/>
      <c r="E1085" s="687" t="s">
        <v>1713</v>
      </c>
      <c r="F1085" s="871" t="str">
        <v/>
      </c>
    </row>
    <row r="1086" spans="2:6" ht="14">
      <c r="B1086" s="584" t="str">
        <v/>
      </c>
      <c r="C1086" s="580" t="str">
        <v/>
      </c>
      <c r="D1086" s="687"/>
      <c r="E1086" s="687" t="s">
        <v>1713</v>
      </c>
      <c r="F1086" s="871" t="str">
        <v/>
      </c>
    </row>
    <row r="1087" spans="2:6" ht="14">
      <c r="B1087" s="584" t="str">
        <v/>
      </c>
      <c r="C1087" s="580" t="str">
        <v/>
      </c>
      <c r="D1087" s="687"/>
      <c r="E1087" s="687" t="s">
        <v>1713</v>
      </c>
      <c r="F1087" s="871" t="str">
        <v/>
      </c>
    </row>
    <row r="1088" spans="2:6" ht="14">
      <c r="B1088" s="584" t="str">
        <v/>
      </c>
      <c r="C1088" s="580" t="str">
        <v/>
      </c>
      <c r="D1088" s="687"/>
      <c r="E1088" s="687" t="s">
        <v>1713</v>
      </c>
      <c r="F1088" s="871" t="str">
        <v/>
      </c>
    </row>
    <row r="1089" spans="2:6" ht="14">
      <c r="B1089" s="584" t="str">
        <v/>
      </c>
      <c r="C1089" s="580" t="str">
        <v/>
      </c>
      <c r="D1089" s="687"/>
      <c r="E1089" s="687" t="s">
        <v>1713</v>
      </c>
      <c r="F1089" s="871" t="str">
        <v/>
      </c>
    </row>
    <row r="1090" spans="2:6" ht="14">
      <c r="B1090" s="584" t="str">
        <v/>
      </c>
      <c r="C1090" s="580" t="str">
        <v/>
      </c>
      <c r="D1090" s="687"/>
      <c r="E1090" s="687" t="s">
        <v>1713</v>
      </c>
      <c r="F1090" s="871" t="str">
        <v/>
      </c>
    </row>
    <row r="1091" spans="2:6" ht="14">
      <c r="B1091" s="584" t="str">
        <v/>
      </c>
      <c r="C1091" s="580" t="str">
        <v/>
      </c>
      <c r="D1091" s="687"/>
      <c r="E1091" s="687" t="s">
        <v>1713</v>
      </c>
      <c r="F1091" s="871" t="str">
        <v/>
      </c>
    </row>
    <row r="1092" spans="2:6" ht="14">
      <c r="B1092" s="584" t="str">
        <v/>
      </c>
      <c r="C1092" s="580" t="str">
        <v/>
      </c>
      <c r="D1092" s="687"/>
      <c r="E1092" s="687" t="s">
        <v>1713</v>
      </c>
      <c r="F1092" s="871" t="str">
        <v/>
      </c>
    </row>
    <row r="1093" spans="2:6" ht="14">
      <c r="B1093" s="584" t="str">
        <v/>
      </c>
      <c r="C1093" s="580" t="str">
        <v/>
      </c>
      <c r="D1093" s="687"/>
      <c r="E1093" s="687" t="s">
        <v>1713</v>
      </c>
      <c r="F1093" s="871" t="str">
        <v/>
      </c>
    </row>
    <row r="1094" spans="2:6" ht="14">
      <c r="B1094" s="584" t="str">
        <v/>
      </c>
      <c r="C1094" s="580" t="str">
        <v/>
      </c>
      <c r="D1094" s="687"/>
      <c r="E1094" s="687" t="s">
        <v>1713</v>
      </c>
      <c r="F1094" s="871" t="str">
        <v/>
      </c>
    </row>
    <row r="1095" spans="2:6" ht="14">
      <c r="B1095" s="584" t="str">
        <v/>
      </c>
      <c r="C1095" s="580" t="str">
        <v/>
      </c>
      <c r="D1095" s="687"/>
      <c r="E1095" s="687" t="s">
        <v>1713</v>
      </c>
      <c r="F1095" s="871" t="str">
        <v/>
      </c>
    </row>
    <row r="1096" spans="2:6" ht="14">
      <c r="B1096" s="584" t="str">
        <v/>
      </c>
      <c r="C1096" s="580" t="str">
        <v/>
      </c>
      <c r="D1096" s="687"/>
      <c r="E1096" s="687" t="s">
        <v>1713</v>
      </c>
      <c r="F1096" s="871" t="str">
        <v/>
      </c>
    </row>
    <row r="1097" spans="2:6" ht="14">
      <c r="B1097" s="584" t="str">
        <v/>
      </c>
      <c r="C1097" s="580" t="str">
        <v/>
      </c>
      <c r="D1097" s="687"/>
      <c r="E1097" s="687" t="s">
        <v>1713</v>
      </c>
      <c r="F1097" s="871" t="str">
        <v/>
      </c>
    </row>
    <row r="1098" spans="2:6" ht="14">
      <c r="B1098" s="584" t="str">
        <v/>
      </c>
      <c r="C1098" s="580" t="str">
        <v/>
      </c>
      <c r="D1098" s="687"/>
      <c r="E1098" s="687" t="s">
        <v>1713</v>
      </c>
      <c r="F1098" s="871" t="str">
        <v/>
      </c>
    </row>
    <row r="1099" spans="2:6" ht="14">
      <c r="B1099" s="584" t="str">
        <v/>
      </c>
      <c r="C1099" s="580" t="str">
        <v/>
      </c>
      <c r="D1099" s="687"/>
      <c r="E1099" s="687" t="s">
        <v>1713</v>
      </c>
      <c r="F1099" s="871" t="str">
        <v/>
      </c>
    </row>
    <row r="1100" spans="2:6" ht="14">
      <c r="B1100" s="584" t="str">
        <v/>
      </c>
      <c r="C1100" s="580" t="str">
        <v/>
      </c>
      <c r="D1100" s="687"/>
      <c r="E1100" s="687" t="s">
        <v>1713</v>
      </c>
      <c r="F1100" s="871" t="str">
        <v/>
      </c>
    </row>
    <row r="1101" spans="2:6" ht="14">
      <c r="B1101" s="584" t="str">
        <v/>
      </c>
      <c r="C1101" s="580" t="str">
        <v/>
      </c>
      <c r="D1101" s="687"/>
      <c r="E1101" s="687" t="s">
        <v>1713</v>
      </c>
      <c r="F1101" s="871" t="str">
        <v/>
      </c>
    </row>
    <row r="1102" spans="2:6" ht="14">
      <c r="B1102" s="584" t="str">
        <v/>
      </c>
      <c r="C1102" s="580" t="str">
        <v/>
      </c>
      <c r="D1102" s="687"/>
      <c r="E1102" s="687" t="s">
        <v>1713</v>
      </c>
      <c r="F1102" s="871" t="str">
        <v/>
      </c>
    </row>
    <row r="1103" spans="2:6" ht="14">
      <c r="B1103" s="584" t="str">
        <v/>
      </c>
      <c r="C1103" s="580" t="str">
        <v/>
      </c>
      <c r="D1103" s="687"/>
      <c r="E1103" s="687" t="s">
        <v>1713</v>
      </c>
      <c r="F1103" s="871" t="str">
        <v/>
      </c>
    </row>
    <row r="1104" spans="2:6" ht="14">
      <c r="B1104" s="584" t="str">
        <v/>
      </c>
      <c r="C1104" s="580" t="str">
        <v/>
      </c>
      <c r="D1104" s="687"/>
      <c r="E1104" s="687" t="s">
        <v>1713</v>
      </c>
      <c r="F1104" s="871" t="str">
        <v/>
      </c>
    </row>
    <row r="1105" spans="2:6" ht="14">
      <c r="B1105" s="584" t="str">
        <v/>
      </c>
      <c r="C1105" s="580" t="str">
        <v/>
      </c>
      <c r="D1105" s="687"/>
      <c r="E1105" s="687" t="s">
        <v>1713</v>
      </c>
      <c r="F1105" s="871" t="str">
        <v/>
      </c>
    </row>
    <row r="1106" spans="2:6" ht="14">
      <c r="B1106" s="584" t="str">
        <v/>
      </c>
      <c r="C1106" s="580" t="str">
        <v/>
      </c>
      <c r="D1106" s="687"/>
      <c r="E1106" s="687" t="s">
        <v>1713</v>
      </c>
      <c r="F1106" s="871" t="str">
        <v/>
      </c>
    </row>
    <row r="1107" spans="2:6" ht="14">
      <c r="B1107" s="584" t="str">
        <v/>
      </c>
      <c r="C1107" s="580" t="str">
        <v/>
      </c>
      <c r="D1107" s="687"/>
      <c r="E1107" s="687" t="s">
        <v>1713</v>
      </c>
      <c r="F1107" s="871" t="str">
        <v/>
      </c>
    </row>
    <row r="1108" spans="2:6" ht="14">
      <c r="B1108" s="584" t="str">
        <v/>
      </c>
      <c r="C1108" s="580" t="str">
        <v/>
      </c>
      <c r="D1108" s="687"/>
      <c r="E1108" s="687" t="s">
        <v>1713</v>
      </c>
      <c r="F1108" s="871" t="str">
        <v/>
      </c>
    </row>
    <row r="1109" spans="2:6" ht="14">
      <c r="B1109" s="584" t="str">
        <v/>
      </c>
      <c r="C1109" s="580" t="str">
        <v/>
      </c>
      <c r="D1109" s="687"/>
      <c r="E1109" s="687" t="s">
        <v>1713</v>
      </c>
      <c r="F1109" s="871" t="str">
        <v/>
      </c>
    </row>
    <row r="1110" spans="2:6" ht="14">
      <c r="B1110" s="584" t="str">
        <v/>
      </c>
      <c r="C1110" s="580" t="str">
        <v/>
      </c>
      <c r="D1110" s="687"/>
      <c r="E1110" s="687" t="s">
        <v>1713</v>
      </c>
      <c r="F1110" s="871" t="str">
        <v/>
      </c>
    </row>
    <row r="1111" spans="2:6" ht="14">
      <c r="B1111" s="584" t="str">
        <v/>
      </c>
      <c r="C1111" s="580" t="str">
        <v/>
      </c>
      <c r="D1111" s="687"/>
      <c r="E1111" s="687" t="s">
        <v>1713</v>
      </c>
      <c r="F1111" s="871" t="str">
        <v/>
      </c>
    </row>
    <row r="1112" spans="2:6" ht="14">
      <c r="B1112" s="584" t="str">
        <v/>
      </c>
      <c r="C1112" s="580" t="str">
        <v/>
      </c>
      <c r="D1112" s="687"/>
      <c r="E1112" s="687" t="s">
        <v>1713</v>
      </c>
      <c r="F1112" s="871" t="str">
        <v/>
      </c>
    </row>
    <row r="1113" spans="2:6" ht="14">
      <c r="B1113" s="584" t="str">
        <v/>
      </c>
      <c r="C1113" s="580" t="str">
        <v/>
      </c>
      <c r="D1113" s="687"/>
      <c r="E1113" s="687" t="s">
        <v>1713</v>
      </c>
      <c r="F1113" s="871" t="str">
        <v/>
      </c>
    </row>
    <row r="1114" spans="2:6" ht="14">
      <c r="B1114" s="584" t="str">
        <v/>
      </c>
      <c r="C1114" s="580" t="str">
        <v/>
      </c>
      <c r="D1114" s="687"/>
      <c r="E1114" s="687" t="s">
        <v>1713</v>
      </c>
      <c r="F1114" s="871" t="str">
        <v/>
      </c>
    </row>
    <row r="1115" spans="2:6" ht="14">
      <c r="B1115" s="584" t="str">
        <v/>
      </c>
      <c r="C1115" s="580" t="str">
        <v/>
      </c>
      <c r="D1115" s="687"/>
      <c r="E1115" s="687" t="s">
        <v>1713</v>
      </c>
      <c r="F1115" s="871" t="str">
        <v/>
      </c>
    </row>
    <row r="1116" spans="2:6" ht="14">
      <c r="B1116" s="584" t="str">
        <v/>
      </c>
      <c r="C1116" s="580" t="str">
        <v/>
      </c>
      <c r="D1116" s="687"/>
      <c r="E1116" s="687" t="s">
        <v>1713</v>
      </c>
      <c r="F1116" s="871" t="str">
        <v/>
      </c>
    </row>
    <row r="1117" spans="2:6" ht="14">
      <c r="B1117" s="584" t="str">
        <v/>
      </c>
      <c r="C1117" s="580" t="str">
        <v/>
      </c>
      <c r="D1117" s="687"/>
      <c r="E1117" s="687" t="s">
        <v>1713</v>
      </c>
      <c r="F1117" s="871" t="str">
        <v/>
      </c>
    </row>
    <row r="1118" spans="2:6" ht="14">
      <c r="B1118" s="584" t="str">
        <v/>
      </c>
      <c r="C1118" s="580" t="str">
        <v/>
      </c>
      <c r="D1118" s="687"/>
      <c r="E1118" s="687" t="s">
        <v>1713</v>
      </c>
      <c r="F1118" s="871" t="str">
        <v/>
      </c>
    </row>
    <row r="1119" spans="2:6" ht="14">
      <c r="B1119" s="584" t="str">
        <v/>
      </c>
      <c r="C1119" s="580" t="str">
        <v/>
      </c>
      <c r="D1119" s="687"/>
      <c r="E1119" s="687" t="s">
        <v>1713</v>
      </c>
      <c r="F1119" s="871" t="str">
        <v/>
      </c>
    </row>
    <row r="1120" spans="2:6" ht="14">
      <c r="B1120" s="584" t="str">
        <v/>
      </c>
      <c r="C1120" s="580" t="str">
        <v/>
      </c>
      <c r="D1120" s="687"/>
      <c r="E1120" s="687" t="s">
        <v>1713</v>
      </c>
      <c r="F1120" s="871" t="str">
        <v/>
      </c>
    </row>
    <row r="1121" spans="2:6" ht="14">
      <c r="B1121" s="584" t="str">
        <v/>
      </c>
      <c r="C1121" s="580" t="str">
        <v/>
      </c>
      <c r="D1121" s="687"/>
      <c r="E1121" s="687" t="s">
        <v>1713</v>
      </c>
      <c r="F1121" s="871" t="str">
        <v/>
      </c>
    </row>
    <row r="1122" spans="2:6" ht="14">
      <c r="B1122" s="584" t="str">
        <v/>
      </c>
      <c r="C1122" s="580" t="str">
        <v/>
      </c>
      <c r="D1122" s="687"/>
      <c r="E1122" s="687" t="s">
        <v>1713</v>
      </c>
      <c r="F1122" s="871" t="str">
        <v/>
      </c>
    </row>
    <row r="1123" spans="2:6" ht="14">
      <c r="B1123" s="584" t="str">
        <v/>
      </c>
      <c r="C1123" s="580" t="str">
        <v/>
      </c>
      <c r="D1123" s="687"/>
      <c r="E1123" s="687" t="s">
        <v>1713</v>
      </c>
      <c r="F1123" s="871" t="str">
        <v/>
      </c>
    </row>
    <row r="1124" spans="2:6" ht="14">
      <c r="B1124" s="584" t="str">
        <v/>
      </c>
      <c r="C1124" s="580" t="str">
        <v/>
      </c>
      <c r="D1124" s="687"/>
      <c r="E1124" s="687" t="s">
        <v>1713</v>
      </c>
      <c r="F1124" s="871" t="str">
        <v/>
      </c>
    </row>
    <row r="1125" spans="2:6" ht="14">
      <c r="B1125" s="584" t="str">
        <v/>
      </c>
      <c r="C1125" s="580" t="str">
        <v/>
      </c>
      <c r="D1125" s="687"/>
      <c r="E1125" s="687" t="s">
        <v>1713</v>
      </c>
      <c r="F1125" s="871" t="str">
        <v/>
      </c>
    </row>
    <row r="1126" spans="2:6" ht="14">
      <c r="B1126" s="584" t="str">
        <v/>
      </c>
      <c r="C1126" s="580" t="str">
        <v/>
      </c>
      <c r="D1126" s="687"/>
      <c r="E1126" s="687" t="s">
        <v>1713</v>
      </c>
      <c r="F1126" s="871" t="str">
        <v/>
      </c>
    </row>
    <row r="1127" spans="2:6" ht="14">
      <c r="B1127" s="584" t="str">
        <v/>
      </c>
      <c r="C1127" s="580" t="str">
        <v/>
      </c>
      <c r="D1127" s="687"/>
      <c r="E1127" s="687" t="s">
        <v>1713</v>
      </c>
      <c r="F1127" s="871" t="str">
        <v/>
      </c>
    </row>
    <row r="1128" spans="2:6" ht="14">
      <c r="B1128" s="584" t="str">
        <v/>
      </c>
      <c r="C1128" s="580" t="str">
        <v/>
      </c>
      <c r="D1128" s="687"/>
      <c r="E1128" s="687" t="s">
        <v>1713</v>
      </c>
      <c r="F1128" s="871" t="str">
        <v/>
      </c>
    </row>
    <row r="1129" spans="2:6" ht="14">
      <c r="B1129" s="584" t="str">
        <v/>
      </c>
      <c r="C1129" s="580" t="str">
        <v/>
      </c>
      <c r="D1129" s="687"/>
      <c r="E1129" s="687" t="s">
        <v>1713</v>
      </c>
      <c r="F1129" s="871" t="str">
        <v/>
      </c>
    </row>
    <row r="1130" spans="2:6" ht="14">
      <c r="B1130" s="584" t="str">
        <v/>
      </c>
      <c r="C1130" s="580" t="str">
        <v/>
      </c>
      <c r="D1130" s="687"/>
      <c r="E1130" s="687" t="s">
        <v>1713</v>
      </c>
      <c r="F1130" s="871" t="str">
        <v/>
      </c>
    </row>
    <row r="1131" spans="2:6" ht="14">
      <c r="B1131" s="584" t="str">
        <v/>
      </c>
      <c r="C1131" s="580" t="str">
        <v/>
      </c>
      <c r="D1131" s="687"/>
      <c r="E1131" s="687" t="s">
        <v>1713</v>
      </c>
      <c r="F1131" s="871" t="str">
        <v/>
      </c>
    </row>
    <row r="1132" spans="2:6" ht="14">
      <c r="B1132" s="584" t="str">
        <v/>
      </c>
      <c r="C1132" s="580" t="str">
        <v/>
      </c>
      <c r="D1132" s="687"/>
      <c r="E1132" s="687" t="s">
        <v>1713</v>
      </c>
      <c r="F1132" s="871" t="str">
        <v/>
      </c>
    </row>
    <row r="1133" spans="2:6" ht="14">
      <c r="B1133" s="584" t="str">
        <v/>
      </c>
      <c r="C1133" s="580" t="str">
        <v/>
      </c>
      <c r="D1133" s="687"/>
      <c r="E1133" s="687" t="s">
        <v>1713</v>
      </c>
      <c r="F1133" s="871" t="str">
        <v/>
      </c>
    </row>
    <row r="1134" spans="2:6" ht="14">
      <c r="B1134" s="584" t="str">
        <v/>
      </c>
      <c r="C1134" s="580" t="str">
        <v/>
      </c>
      <c r="D1134" s="687"/>
      <c r="E1134" s="687" t="s">
        <v>1713</v>
      </c>
      <c r="F1134" s="871" t="str">
        <v/>
      </c>
    </row>
    <row r="1135" spans="2:6" ht="14">
      <c r="B1135" s="584" t="str">
        <v/>
      </c>
      <c r="C1135" s="580" t="str">
        <v/>
      </c>
      <c r="D1135" s="687"/>
      <c r="E1135" s="687" t="s">
        <v>1713</v>
      </c>
      <c r="F1135" s="871" t="str">
        <v/>
      </c>
    </row>
    <row r="1136" spans="2:6" ht="14">
      <c r="B1136" s="584" t="str">
        <v/>
      </c>
      <c r="C1136" s="580" t="str">
        <v/>
      </c>
      <c r="D1136" s="687"/>
      <c r="E1136" s="687" t="s">
        <v>1713</v>
      </c>
      <c r="F1136" s="871" t="str">
        <v/>
      </c>
    </row>
    <row r="1137" spans="2:6" ht="14">
      <c r="B1137" s="584" t="str">
        <v/>
      </c>
      <c r="C1137" s="580" t="str">
        <v/>
      </c>
      <c r="D1137" s="687"/>
      <c r="E1137" s="687" t="s">
        <v>1713</v>
      </c>
      <c r="F1137" s="871" t="str">
        <v/>
      </c>
    </row>
    <row r="1138" spans="2:6" ht="14">
      <c r="B1138" s="584" t="str">
        <v/>
      </c>
      <c r="C1138" s="580" t="str">
        <v/>
      </c>
      <c r="D1138" s="687"/>
      <c r="E1138" s="687" t="s">
        <v>1713</v>
      </c>
      <c r="F1138" s="871" t="str">
        <v/>
      </c>
    </row>
    <row r="1139" spans="2:6" ht="14">
      <c r="B1139" s="584" t="str">
        <v/>
      </c>
      <c r="C1139" s="580" t="str">
        <v/>
      </c>
      <c r="D1139" s="687"/>
      <c r="E1139" s="687" t="s">
        <v>1713</v>
      </c>
      <c r="F1139" s="871" t="str">
        <v/>
      </c>
    </row>
    <row r="1140" spans="2:6" ht="14">
      <c r="B1140" s="584" t="str">
        <v/>
      </c>
      <c r="C1140" s="580" t="str">
        <v/>
      </c>
      <c r="D1140" s="687"/>
      <c r="E1140" s="687" t="s">
        <v>1713</v>
      </c>
      <c r="F1140" s="871" t="str">
        <v/>
      </c>
    </row>
    <row r="1141" spans="2:6" ht="14">
      <c r="B1141" s="584" t="str">
        <v/>
      </c>
      <c r="C1141" s="580" t="str">
        <v/>
      </c>
      <c r="D1141" s="687"/>
      <c r="E1141" s="687" t="s">
        <v>1713</v>
      </c>
      <c r="F1141" s="871" t="str">
        <v/>
      </c>
    </row>
    <row r="1142" spans="2:6" ht="14">
      <c r="B1142" s="584" t="str">
        <v/>
      </c>
      <c r="C1142" s="580" t="str">
        <v/>
      </c>
      <c r="D1142" s="687"/>
      <c r="E1142" s="687" t="s">
        <v>1713</v>
      </c>
      <c r="F1142" s="871" t="str">
        <v/>
      </c>
    </row>
    <row r="1143" spans="2:6" ht="14">
      <c r="B1143" s="584" t="str">
        <v/>
      </c>
      <c r="C1143" s="580" t="str">
        <v/>
      </c>
      <c r="D1143" s="687"/>
      <c r="E1143" s="687" t="s">
        <v>1713</v>
      </c>
      <c r="F1143" s="871" t="str">
        <v/>
      </c>
    </row>
    <row r="1144" spans="2:6" ht="14">
      <c r="B1144" s="584" t="str">
        <v/>
      </c>
      <c r="C1144" s="580" t="str">
        <v/>
      </c>
      <c r="D1144" s="687"/>
      <c r="E1144" s="687" t="s">
        <v>1713</v>
      </c>
      <c r="F1144" s="871" t="str">
        <v/>
      </c>
    </row>
    <row r="1145" spans="2:6" ht="14">
      <c r="B1145" s="584" t="str">
        <v/>
      </c>
      <c r="C1145" s="580" t="str">
        <v/>
      </c>
      <c r="D1145" s="687"/>
      <c r="E1145" s="687" t="s">
        <v>1713</v>
      </c>
      <c r="F1145" s="871" t="str">
        <v/>
      </c>
    </row>
    <row r="1146" spans="2:6" ht="14">
      <c r="B1146" s="584" t="str">
        <v/>
      </c>
      <c r="C1146" s="580" t="str">
        <v/>
      </c>
      <c r="D1146" s="687"/>
      <c r="E1146" s="687" t="s">
        <v>1713</v>
      </c>
      <c r="F1146" s="871" t="str">
        <v/>
      </c>
    </row>
    <row r="1147" spans="2:6" ht="14">
      <c r="B1147" s="584" t="str">
        <v/>
      </c>
      <c r="C1147" s="580" t="str">
        <v/>
      </c>
      <c r="D1147" s="687"/>
      <c r="E1147" s="687" t="s">
        <v>1713</v>
      </c>
      <c r="F1147" s="871" t="str">
        <v/>
      </c>
    </row>
    <row r="1148" spans="2:6" ht="14">
      <c r="B1148" s="584" t="str">
        <v/>
      </c>
      <c r="C1148" s="580" t="str">
        <v/>
      </c>
      <c r="D1148" s="687"/>
      <c r="E1148" s="687" t="s">
        <v>1713</v>
      </c>
      <c r="F1148" s="871" t="str">
        <v/>
      </c>
    </row>
    <row r="1149" spans="2:6" ht="14">
      <c r="B1149" s="584" t="str">
        <v/>
      </c>
      <c r="C1149" s="580" t="str">
        <v/>
      </c>
      <c r="D1149" s="687"/>
      <c r="E1149" s="687" t="s">
        <v>1713</v>
      </c>
      <c r="F1149" s="871" t="str">
        <v/>
      </c>
    </row>
    <row r="1150" spans="2:6" ht="14">
      <c r="B1150" s="584" t="str">
        <v/>
      </c>
      <c r="C1150" s="580" t="str">
        <v/>
      </c>
      <c r="D1150" s="687"/>
      <c r="E1150" s="687" t="s">
        <v>1713</v>
      </c>
      <c r="F1150" s="871" t="str">
        <v/>
      </c>
    </row>
    <row r="1151" spans="2:6" ht="14">
      <c r="B1151" s="584" t="str">
        <v/>
      </c>
      <c r="C1151" s="580" t="str">
        <v/>
      </c>
      <c r="D1151" s="687"/>
      <c r="E1151" s="687" t="s">
        <v>1713</v>
      </c>
      <c r="F1151" s="871" t="str">
        <v/>
      </c>
    </row>
    <row r="1152" spans="2:6" ht="14">
      <c r="B1152" s="584" t="str">
        <v/>
      </c>
      <c r="C1152" s="580" t="str">
        <v/>
      </c>
      <c r="D1152" s="687"/>
      <c r="E1152" s="687" t="s">
        <v>1713</v>
      </c>
      <c r="F1152" s="871" t="str">
        <v/>
      </c>
    </row>
    <row r="1153" spans="2:6" ht="14">
      <c r="B1153" s="584" t="str">
        <v/>
      </c>
      <c r="C1153" s="580" t="str">
        <v/>
      </c>
      <c r="D1153" s="687"/>
      <c r="E1153" s="687" t="s">
        <v>1713</v>
      </c>
      <c r="F1153" s="871" t="str">
        <v/>
      </c>
    </row>
    <row r="1154" spans="2:6" ht="14">
      <c r="B1154" s="584" t="str">
        <v/>
      </c>
      <c r="C1154" s="580" t="str">
        <v/>
      </c>
      <c r="D1154" s="687"/>
      <c r="E1154" s="687" t="s">
        <v>1713</v>
      </c>
      <c r="F1154" s="871" t="str">
        <v/>
      </c>
    </row>
    <row r="1155" spans="2:6" ht="14">
      <c r="B1155" s="584" t="str">
        <v/>
      </c>
      <c r="C1155" s="580" t="str">
        <v/>
      </c>
      <c r="D1155" s="687"/>
      <c r="E1155" s="687" t="s">
        <v>1713</v>
      </c>
      <c r="F1155" s="871" t="str">
        <v/>
      </c>
    </row>
    <row r="1156" spans="2:6" ht="14">
      <c r="B1156" s="584" t="str">
        <v/>
      </c>
      <c r="C1156" s="580" t="str">
        <v/>
      </c>
      <c r="D1156" s="687"/>
      <c r="E1156" s="687" t="s">
        <v>1713</v>
      </c>
      <c r="F1156" s="871" t="str">
        <v/>
      </c>
    </row>
    <row r="1157" spans="2:6" ht="14">
      <c r="B1157" s="584" t="str">
        <v/>
      </c>
      <c r="C1157" s="580" t="str">
        <v/>
      </c>
      <c r="D1157" s="687"/>
      <c r="E1157" s="687" t="s">
        <v>1713</v>
      </c>
      <c r="F1157" s="871" t="str">
        <v/>
      </c>
    </row>
    <row r="1158" spans="2:6" ht="14">
      <c r="B1158" s="584" t="str">
        <v/>
      </c>
      <c r="C1158" s="580" t="str">
        <v/>
      </c>
      <c r="D1158" s="687"/>
      <c r="E1158" s="687" t="s">
        <v>1713</v>
      </c>
      <c r="F1158" s="871" t="str">
        <v/>
      </c>
    </row>
    <row r="1159" spans="2:6" ht="14">
      <c r="B1159" s="584" t="str">
        <v/>
      </c>
      <c r="C1159" s="580" t="str">
        <v/>
      </c>
      <c r="D1159" s="687"/>
      <c r="E1159" s="687" t="s">
        <v>1713</v>
      </c>
      <c r="F1159" s="871" t="str">
        <v/>
      </c>
    </row>
    <row r="1160" spans="2:6" ht="14">
      <c r="B1160" s="584" t="str">
        <v/>
      </c>
      <c r="C1160" s="580" t="str">
        <v/>
      </c>
      <c r="D1160" s="687"/>
      <c r="E1160" s="687" t="s">
        <v>1713</v>
      </c>
      <c r="F1160" s="871" t="str">
        <v/>
      </c>
    </row>
    <row r="1161" spans="2:6" ht="14">
      <c r="B1161" s="584" t="str">
        <v/>
      </c>
      <c r="C1161" s="580" t="str">
        <v/>
      </c>
      <c r="D1161" s="687"/>
      <c r="E1161" s="687" t="s">
        <v>1713</v>
      </c>
      <c r="F1161" s="871" t="str">
        <v/>
      </c>
    </row>
    <row r="1162" spans="2:6" ht="14">
      <c r="B1162" s="584" t="str">
        <v/>
      </c>
      <c r="C1162" s="580" t="str">
        <v/>
      </c>
      <c r="D1162" s="687"/>
      <c r="E1162" s="687" t="s">
        <v>1713</v>
      </c>
      <c r="F1162" s="871" t="str">
        <v/>
      </c>
    </row>
    <row r="1163" spans="2:6" ht="14">
      <c r="B1163" s="584" t="str">
        <v/>
      </c>
      <c r="C1163" s="580" t="str">
        <v/>
      </c>
      <c r="D1163" s="687"/>
      <c r="E1163" s="687" t="s">
        <v>1713</v>
      </c>
      <c r="F1163" s="871" t="str">
        <v/>
      </c>
    </row>
    <row r="1164" spans="2:6" ht="14">
      <c r="B1164" s="584" t="str">
        <v/>
      </c>
      <c r="C1164" s="580" t="str">
        <v/>
      </c>
      <c r="D1164" s="687"/>
      <c r="E1164" s="687" t="s">
        <v>1713</v>
      </c>
      <c r="F1164" s="871" t="str">
        <v/>
      </c>
    </row>
    <row r="1165" spans="2:6" ht="14">
      <c r="B1165" s="584" t="str">
        <v/>
      </c>
      <c r="C1165" s="580" t="str">
        <v/>
      </c>
      <c r="D1165" s="687"/>
      <c r="E1165" s="687" t="s">
        <v>1713</v>
      </c>
      <c r="F1165" s="871" t="str">
        <v/>
      </c>
    </row>
    <row r="1166" spans="2:6" ht="14">
      <c r="B1166" s="584" t="str">
        <v/>
      </c>
      <c r="C1166" s="580" t="str">
        <v/>
      </c>
      <c r="D1166" s="687"/>
      <c r="E1166" s="687" t="s">
        <v>1713</v>
      </c>
      <c r="F1166" s="871" t="str">
        <v/>
      </c>
    </row>
    <row r="1167" spans="2:6" ht="14">
      <c r="B1167" s="584" t="str">
        <v/>
      </c>
      <c r="C1167" s="580" t="str">
        <v/>
      </c>
      <c r="D1167" s="687"/>
      <c r="E1167" s="687" t="s">
        <v>1713</v>
      </c>
      <c r="F1167" s="871" t="str">
        <v/>
      </c>
    </row>
    <row r="1168" spans="2:6" ht="14">
      <c r="B1168" s="584" t="str">
        <v/>
      </c>
      <c r="C1168" s="580" t="str">
        <v/>
      </c>
      <c r="D1168" s="687"/>
      <c r="E1168" s="687" t="s">
        <v>1713</v>
      </c>
      <c r="F1168" s="871" t="str">
        <v/>
      </c>
    </row>
    <row r="1169" spans="2:6" ht="14">
      <c r="B1169" s="584" t="str">
        <v/>
      </c>
      <c r="C1169" s="580" t="str">
        <v/>
      </c>
      <c r="D1169" s="687"/>
      <c r="E1169" s="687" t="s">
        <v>1713</v>
      </c>
      <c r="F1169" s="871" t="str">
        <v/>
      </c>
    </row>
    <row r="1170" spans="2:6" ht="14">
      <c r="B1170" s="584" t="str">
        <v/>
      </c>
      <c r="C1170" s="580" t="str">
        <v/>
      </c>
      <c r="D1170" s="687"/>
      <c r="E1170" s="687" t="s">
        <v>1713</v>
      </c>
      <c r="F1170" s="871" t="str">
        <v/>
      </c>
    </row>
    <row r="1171" spans="2:6" ht="14">
      <c r="B1171" s="584" t="str">
        <v/>
      </c>
      <c r="C1171" s="580" t="str">
        <v/>
      </c>
      <c r="D1171" s="687"/>
      <c r="E1171" s="687" t="s">
        <v>1713</v>
      </c>
      <c r="F1171" s="871" t="str">
        <v/>
      </c>
    </row>
    <row r="1172" spans="2:6" ht="14">
      <c r="B1172" s="584" t="str">
        <v/>
      </c>
      <c r="C1172" s="580" t="str">
        <v/>
      </c>
      <c r="D1172" s="687"/>
      <c r="E1172" s="687" t="s">
        <v>1713</v>
      </c>
      <c r="F1172" s="871" t="str">
        <v/>
      </c>
    </row>
    <row r="1173" spans="2:6" ht="14">
      <c r="B1173" s="584" t="str">
        <v/>
      </c>
      <c r="C1173" s="580" t="str">
        <v/>
      </c>
      <c r="D1173" s="687"/>
      <c r="E1173" s="687" t="s">
        <v>1713</v>
      </c>
      <c r="F1173" s="871" t="str">
        <v/>
      </c>
    </row>
    <row r="1174" spans="2:6" ht="14">
      <c r="B1174" s="584" t="str">
        <v/>
      </c>
      <c r="C1174" s="580" t="str">
        <v/>
      </c>
      <c r="D1174" s="687"/>
      <c r="E1174" s="687" t="s">
        <v>1713</v>
      </c>
      <c r="F1174" s="871" t="str">
        <v/>
      </c>
    </row>
    <row r="1175" spans="2:6" ht="14">
      <c r="B1175" s="584" t="str">
        <v/>
      </c>
      <c r="C1175" s="580" t="str">
        <v/>
      </c>
      <c r="D1175" s="687"/>
      <c r="E1175" s="687" t="s">
        <v>1713</v>
      </c>
      <c r="F1175" s="871" t="str">
        <v/>
      </c>
    </row>
    <row r="1176" spans="2:6" ht="14">
      <c r="B1176" s="584" t="str">
        <v/>
      </c>
      <c r="C1176" s="580" t="str">
        <v/>
      </c>
      <c r="D1176" s="687"/>
      <c r="E1176" s="687" t="s">
        <v>1713</v>
      </c>
      <c r="F1176" s="871" t="str">
        <v/>
      </c>
    </row>
    <row r="1177" spans="2:6" ht="14">
      <c r="B1177" s="584" t="str">
        <v/>
      </c>
      <c r="C1177" s="580" t="str">
        <v/>
      </c>
      <c r="D1177" s="687"/>
      <c r="E1177" s="687" t="s">
        <v>1713</v>
      </c>
      <c r="F1177" s="871" t="str">
        <v/>
      </c>
    </row>
    <row r="1178" spans="2:6" ht="14">
      <c r="B1178" s="584" t="str">
        <v/>
      </c>
      <c r="C1178" s="580" t="str">
        <v/>
      </c>
      <c r="D1178" s="687"/>
      <c r="E1178" s="687" t="s">
        <v>1713</v>
      </c>
      <c r="F1178" s="871" t="str">
        <v/>
      </c>
    </row>
    <row r="1179" spans="2:6" ht="14">
      <c r="B1179" s="584" t="str">
        <v/>
      </c>
      <c r="C1179" s="580" t="str">
        <v/>
      </c>
      <c r="D1179" s="687"/>
      <c r="E1179" s="687" t="s">
        <v>1713</v>
      </c>
      <c r="F1179" s="871" t="str">
        <v/>
      </c>
    </row>
    <row r="1180" spans="2:6" ht="14">
      <c r="B1180" s="584" t="str">
        <v/>
      </c>
      <c r="C1180" s="580" t="str">
        <v/>
      </c>
      <c r="D1180" s="687"/>
      <c r="E1180" s="687" t="s">
        <v>1713</v>
      </c>
      <c r="F1180" s="871" t="str">
        <v/>
      </c>
    </row>
    <row r="1181" spans="2:6" ht="14">
      <c r="B1181" s="584" t="str">
        <v/>
      </c>
      <c r="C1181" s="580" t="str">
        <v/>
      </c>
      <c r="D1181" s="687"/>
      <c r="E1181" s="687" t="s">
        <v>1713</v>
      </c>
      <c r="F1181" s="871" t="str">
        <v/>
      </c>
    </row>
    <row r="1182" spans="2:6" ht="14">
      <c r="B1182" s="584" t="str">
        <v/>
      </c>
      <c r="C1182" s="580" t="str">
        <v/>
      </c>
      <c r="D1182" s="687"/>
      <c r="E1182" s="687" t="s">
        <v>1713</v>
      </c>
      <c r="F1182" s="871" t="str">
        <v/>
      </c>
    </row>
    <row r="1183" spans="2:6" ht="14">
      <c r="B1183" s="584" t="str">
        <v/>
      </c>
      <c r="C1183" s="580" t="str">
        <v/>
      </c>
      <c r="D1183" s="687"/>
      <c r="E1183" s="687" t="s">
        <v>1713</v>
      </c>
      <c r="F1183" s="871" t="str">
        <v/>
      </c>
    </row>
    <row r="1184" spans="2:6" ht="14">
      <c r="B1184" s="584" t="str">
        <v/>
      </c>
      <c r="C1184" s="580" t="str">
        <v/>
      </c>
      <c r="D1184" s="687"/>
      <c r="E1184" s="687" t="s">
        <v>1713</v>
      </c>
      <c r="F1184" s="871" t="str">
        <v/>
      </c>
    </row>
    <row r="1185" spans="2:6" ht="14">
      <c r="B1185" s="584" t="str">
        <v/>
      </c>
      <c r="C1185" s="580" t="str">
        <v/>
      </c>
      <c r="D1185" s="687"/>
      <c r="E1185" s="687" t="s">
        <v>1713</v>
      </c>
      <c r="F1185" s="871" t="str">
        <v/>
      </c>
    </row>
    <row r="1186" spans="2:6" ht="14">
      <c r="B1186" s="584" t="str">
        <v/>
      </c>
      <c r="C1186" s="580" t="str">
        <v/>
      </c>
      <c r="D1186" s="687"/>
      <c r="E1186" s="687" t="s">
        <v>1713</v>
      </c>
      <c r="F1186" s="871" t="str">
        <v/>
      </c>
    </row>
    <row r="1187" spans="2:6" ht="14">
      <c r="B1187" s="584" t="str">
        <v/>
      </c>
      <c r="C1187" s="580" t="str">
        <v/>
      </c>
      <c r="D1187" s="687"/>
      <c r="E1187" s="687" t="s">
        <v>1713</v>
      </c>
      <c r="F1187" s="871" t="str">
        <v/>
      </c>
    </row>
    <row r="1188" spans="2:6" ht="14">
      <c r="B1188" s="584" t="str">
        <v/>
      </c>
      <c r="C1188" s="580" t="str">
        <v/>
      </c>
      <c r="D1188" s="687"/>
      <c r="E1188" s="687" t="s">
        <v>1713</v>
      </c>
      <c r="F1188" s="871" t="str">
        <v/>
      </c>
    </row>
    <row r="1189" spans="2:6" ht="14">
      <c r="B1189" s="584" t="str">
        <v/>
      </c>
      <c r="C1189" s="580" t="str">
        <v/>
      </c>
      <c r="D1189" s="687"/>
      <c r="E1189" s="687" t="s">
        <v>1713</v>
      </c>
      <c r="F1189" s="871" t="str">
        <v/>
      </c>
    </row>
    <row r="1190" spans="2:6" ht="14">
      <c r="B1190" s="584" t="str">
        <v/>
      </c>
      <c r="C1190" s="580" t="str">
        <v/>
      </c>
      <c r="D1190" s="687"/>
      <c r="E1190" s="687" t="s">
        <v>1713</v>
      </c>
      <c r="F1190" s="871" t="str">
        <v/>
      </c>
    </row>
    <row r="1191" spans="2:6" ht="14">
      <c r="B1191" s="584" t="str">
        <v/>
      </c>
      <c r="C1191" s="580" t="str">
        <v/>
      </c>
      <c r="D1191" s="687"/>
      <c r="E1191" s="687" t="s">
        <v>1713</v>
      </c>
      <c r="F1191" s="871" t="str">
        <v/>
      </c>
    </row>
    <row r="1192" spans="2:6" ht="14">
      <c r="B1192" s="584" t="str">
        <v/>
      </c>
      <c r="C1192" s="580" t="str">
        <v/>
      </c>
      <c r="D1192" s="687"/>
      <c r="E1192" s="687" t="s">
        <v>1713</v>
      </c>
      <c r="F1192" s="871" t="str">
        <v/>
      </c>
    </row>
    <row r="1193" spans="2:6" ht="14">
      <c r="B1193" s="584" t="str">
        <v/>
      </c>
      <c r="C1193" s="580" t="str">
        <v/>
      </c>
      <c r="D1193" s="687"/>
      <c r="E1193" s="687" t="s">
        <v>1713</v>
      </c>
      <c r="F1193" s="871" t="str">
        <v/>
      </c>
    </row>
    <row r="1194" spans="2:6" ht="14">
      <c r="B1194" s="584" t="str">
        <v/>
      </c>
      <c r="C1194" s="580" t="str">
        <v/>
      </c>
      <c r="D1194" s="687"/>
      <c r="E1194" s="687" t="s">
        <v>1713</v>
      </c>
      <c r="F1194" s="871" t="str">
        <v/>
      </c>
    </row>
    <row r="1195" spans="2:6" ht="14">
      <c r="B1195" s="584" t="str">
        <v/>
      </c>
      <c r="C1195" s="580" t="str">
        <v/>
      </c>
      <c r="D1195" s="687"/>
      <c r="E1195" s="687" t="s">
        <v>1713</v>
      </c>
      <c r="F1195" s="871" t="str">
        <v/>
      </c>
    </row>
    <row r="1196" spans="2:6" ht="14">
      <c r="B1196" s="584" t="str">
        <v/>
      </c>
      <c r="C1196" s="580" t="str">
        <v/>
      </c>
      <c r="D1196" s="687"/>
      <c r="E1196" s="687" t="s">
        <v>1713</v>
      </c>
      <c r="F1196" s="871" t="str">
        <v/>
      </c>
    </row>
    <row r="1197" spans="2:6" ht="14">
      <c r="B1197" s="584" t="str">
        <v/>
      </c>
      <c r="C1197" s="580" t="str">
        <v/>
      </c>
      <c r="D1197" s="687"/>
      <c r="E1197" s="687" t="s">
        <v>1713</v>
      </c>
      <c r="F1197" s="871" t="str">
        <v/>
      </c>
    </row>
    <row r="1198" spans="2:6" ht="14">
      <c r="B1198" s="584" t="str">
        <v/>
      </c>
      <c r="C1198" s="580" t="str">
        <v/>
      </c>
      <c r="D1198" s="687"/>
      <c r="E1198" s="687" t="s">
        <v>1713</v>
      </c>
      <c r="F1198" s="871" t="str">
        <v/>
      </c>
    </row>
    <row r="1199" spans="2:6" ht="14">
      <c r="B1199" s="584" t="str">
        <v/>
      </c>
      <c r="C1199" s="580" t="str">
        <v/>
      </c>
      <c r="D1199" s="687"/>
      <c r="E1199" s="687" t="s">
        <v>1713</v>
      </c>
      <c r="F1199" s="871" t="str">
        <v/>
      </c>
    </row>
    <row r="1200" spans="2:6" ht="14">
      <c r="B1200" s="584" t="str">
        <v/>
      </c>
      <c r="C1200" s="580" t="str">
        <v/>
      </c>
      <c r="D1200" s="687"/>
      <c r="E1200" s="687" t="s">
        <v>1713</v>
      </c>
      <c r="F1200" s="871" t="str">
        <v/>
      </c>
    </row>
    <row r="1201" spans="2:6" ht="14">
      <c r="B1201" s="584" t="str">
        <v/>
      </c>
      <c r="C1201" s="580" t="str">
        <v/>
      </c>
      <c r="D1201" s="687"/>
      <c r="E1201" s="687" t="s">
        <v>1713</v>
      </c>
      <c r="F1201" s="871" t="str">
        <v/>
      </c>
    </row>
    <row r="1202" spans="2:6" ht="14">
      <c r="B1202" s="584" t="str">
        <v/>
      </c>
      <c r="C1202" s="580" t="str">
        <v/>
      </c>
      <c r="D1202" s="687"/>
      <c r="E1202" s="687" t="s">
        <v>1713</v>
      </c>
      <c r="F1202" s="871" t="str">
        <v/>
      </c>
    </row>
    <row r="1203" spans="2:6" ht="14">
      <c r="B1203" s="584" t="str">
        <v/>
      </c>
      <c r="C1203" s="580" t="str">
        <v/>
      </c>
      <c r="D1203" s="687"/>
      <c r="E1203" s="687" t="s">
        <v>1713</v>
      </c>
      <c r="F1203" s="871" t="str">
        <v/>
      </c>
    </row>
    <row r="1204" spans="2:6" ht="14">
      <c r="B1204" s="584" t="str">
        <v/>
      </c>
      <c r="C1204" s="580" t="str">
        <v/>
      </c>
      <c r="D1204" s="687"/>
      <c r="E1204" s="687" t="s">
        <v>1713</v>
      </c>
      <c r="F1204" s="871" t="str">
        <v/>
      </c>
    </row>
    <row r="1205" spans="2:6" ht="14">
      <c r="B1205" s="584" t="str">
        <v/>
      </c>
      <c r="C1205" s="580" t="str">
        <v/>
      </c>
      <c r="D1205" s="687"/>
      <c r="E1205" s="687" t="s">
        <v>1713</v>
      </c>
      <c r="F1205" s="871" t="str">
        <v/>
      </c>
    </row>
    <row r="1206" spans="2:6" ht="14">
      <c r="B1206" s="584" t="str">
        <v/>
      </c>
      <c r="C1206" s="580" t="str">
        <v/>
      </c>
      <c r="D1206" s="687"/>
      <c r="E1206" s="687" t="s">
        <v>1713</v>
      </c>
      <c r="F1206" s="871" t="str">
        <v/>
      </c>
    </row>
    <row r="1207" spans="2:6" ht="14">
      <c r="B1207" s="584" t="str">
        <v/>
      </c>
      <c r="C1207" s="580" t="str">
        <v/>
      </c>
      <c r="D1207" s="687"/>
      <c r="E1207" s="687" t="s">
        <v>1713</v>
      </c>
      <c r="F1207" s="871" t="str">
        <v/>
      </c>
    </row>
    <row r="1208" spans="2:6" ht="14">
      <c r="B1208" s="584" t="str">
        <v/>
      </c>
      <c r="C1208" s="580" t="str">
        <v/>
      </c>
      <c r="D1208" s="687"/>
      <c r="E1208" s="687" t="s">
        <v>1713</v>
      </c>
      <c r="F1208" s="871" t="str">
        <v/>
      </c>
    </row>
    <row r="1209" spans="2:6" ht="14">
      <c r="B1209" s="584" t="str">
        <v/>
      </c>
      <c r="C1209" s="580" t="str">
        <v/>
      </c>
      <c r="D1209" s="687"/>
      <c r="E1209" s="687" t="s">
        <v>1713</v>
      </c>
      <c r="F1209" s="871" t="str">
        <v/>
      </c>
    </row>
    <row r="1210" spans="2:6" ht="14">
      <c r="B1210" s="584" t="str">
        <v/>
      </c>
      <c r="C1210" s="580" t="str">
        <v/>
      </c>
      <c r="D1210" s="687"/>
      <c r="E1210" s="687" t="s">
        <v>1713</v>
      </c>
      <c r="F1210" s="871" t="str">
        <v/>
      </c>
    </row>
    <row r="1211" spans="2:6" ht="14">
      <c r="B1211" s="584" t="str">
        <v/>
      </c>
      <c r="C1211" s="580" t="str">
        <v/>
      </c>
      <c r="D1211" s="687"/>
      <c r="E1211" s="687" t="s">
        <v>1713</v>
      </c>
      <c r="F1211" s="871" t="str">
        <v/>
      </c>
    </row>
    <row r="1212" spans="2:6" ht="14">
      <c r="B1212" s="584" t="str">
        <v/>
      </c>
      <c r="C1212" s="580" t="str">
        <v/>
      </c>
      <c r="D1212" s="687"/>
      <c r="E1212" s="687" t="s">
        <v>1713</v>
      </c>
      <c r="F1212" s="871" t="str">
        <v/>
      </c>
    </row>
    <row r="1213" spans="2:6" ht="14">
      <c r="B1213" s="584" t="str">
        <v/>
      </c>
      <c r="C1213" s="580" t="str">
        <v/>
      </c>
      <c r="D1213" s="687"/>
      <c r="E1213" s="687" t="s">
        <v>1713</v>
      </c>
      <c r="F1213" s="871" t="str">
        <v/>
      </c>
    </row>
    <row r="1214" spans="2:6" ht="14">
      <c r="B1214" s="584" t="str">
        <v/>
      </c>
      <c r="C1214" s="580" t="str">
        <v/>
      </c>
      <c r="D1214" s="687"/>
      <c r="E1214" s="687" t="s">
        <v>1713</v>
      </c>
      <c r="F1214" s="871" t="str">
        <v/>
      </c>
    </row>
    <row r="1215" spans="2:6" ht="14">
      <c r="B1215" s="584" t="str">
        <v/>
      </c>
      <c r="C1215" s="580" t="str">
        <v/>
      </c>
      <c r="D1215" s="687"/>
      <c r="E1215" s="687" t="s">
        <v>1713</v>
      </c>
      <c r="F1215" s="871" t="str">
        <v/>
      </c>
    </row>
    <row r="1216" spans="2:6" ht="14">
      <c r="B1216" s="584" t="str">
        <v/>
      </c>
      <c r="C1216" s="580" t="str">
        <v/>
      </c>
      <c r="D1216" s="687"/>
      <c r="E1216" s="687" t="s">
        <v>1713</v>
      </c>
      <c r="F1216" s="871" t="str">
        <v/>
      </c>
    </row>
    <row r="1217" spans="2:6" ht="14">
      <c r="B1217" s="584" t="str">
        <v/>
      </c>
      <c r="C1217" s="580" t="str">
        <v/>
      </c>
      <c r="D1217" s="687"/>
      <c r="E1217" s="687" t="s">
        <v>1713</v>
      </c>
      <c r="F1217" s="871" t="str">
        <v/>
      </c>
    </row>
    <row r="1218" spans="2:6" ht="14">
      <c r="B1218" s="584" t="str">
        <v/>
      </c>
      <c r="C1218" s="580" t="str">
        <v/>
      </c>
      <c r="D1218" s="687"/>
      <c r="E1218" s="687" t="s">
        <v>1713</v>
      </c>
      <c r="F1218" s="871" t="str">
        <v/>
      </c>
    </row>
    <row r="1219" spans="2:6" ht="14">
      <c r="B1219" s="584" t="str">
        <v/>
      </c>
      <c r="C1219" s="580" t="str">
        <v/>
      </c>
      <c r="D1219" s="687"/>
      <c r="E1219" s="687" t="s">
        <v>1713</v>
      </c>
      <c r="F1219" s="871" t="str">
        <v/>
      </c>
    </row>
    <row r="1220" spans="2:6" ht="14">
      <c r="B1220" s="584" t="str">
        <v/>
      </c>
      <c r="C1220" s="580" t="str">
        <v/>
      </c>
      <c r="D1220" s="687"/>
      <c r="E1220" s="687" t="s">
        <v>1713</v>
      </c>
      <c r="F1220" s="871" t="str">
        <v/>
      </c>
    </row>
    <row r="1221" spans="2:6" ht="14">
      <c r="B1221" s="584" t="str">
        <v/>
      </c>
      <c r="C1221" s="580" t="str">
        <v/>
      </c>
      <c r="D1221" s="687"/>
      <c r="E1221" s="687" t="s">
        <v>1713</v>
      </c>
      <c r="F1221" s="871" t="str">
        <v/>
      </c>
    </row>
    <row r="1222" spans="2:6" ht="14">
      <c r="B1222" s="584" t="str">
        <v/>
      </c>
      <c r="C1222" s="580" t="str">
        <v/>
      </c>
      <c r="D1222" s="687"/>
      <c r="E1222" s="687" t="s">
        <v>1713</v>
      </c>
      <c r="F1222" s="871" t="str">
        <v/>
      </c>
    </row>
    <row r="1223" spans="2:6" ht="14">
      <c r="B1223" s="584" t="str">
        <v/>
      </c>
      <c r="C1223" s="580" t="str">
        <v/>
      </c>
      <c r="D1223" s="687"/>
      <c r="E1223" s="687" t="s">
        <v>1713</v>
      </c>
      <c r="F1223" s="871" t="str">
        <v/>
      </c>
    </row>
    <row r="1224" spans="2:6" ht="14">
      <c r="B1224" s="584" t="str">
        <v/>
      </c>
      <c r="C1224" s="580" t="str">
        <v/>
      </c>
      <c r="D1224" s="687"/>
      <c r="E1224" s="687" t="s">
        <v>1713</v>
      </c>
      <c r="F1224" s="871" t="str">
        <v/>
      </c>
    </row>
    <row r="1225" spans="2:6" ht="14">
      <c r="B1225" s="584" t="str">
        <v/>
      </c>
      <c r="C1225" s="580" t="str">
        <v/>
      </c>
      <c r="D1225" s="687"/>
      <c r="E1225" s="687" t="s">
        <v>1713</v>
      </c>
      <c r="F1225" s="871" t="str">
        <v/>
      </c>
    </row>
    <row r="1226" spans="2:6" ht="14">
      <c r="B1226" s="584" t="str">
        <v/>
      </c>
      <c r="C1226" s="580" t="str">
        <v/>
      </c>
      <c r="D1226" s="687"/>
      <c r="E1226" s="687" t="s">
        <v>1713</v>
      </c>
      <c r="F1226" s="871" t="str">
        <v/>
      </c>
    </row>
    <row r="1227" spans="2:6" ht="14">
      <c r="B1227" s="584"/>
      <c r="C1227" s="580"/>
      <c r="D1227" s="687"/>
      <c r="E1227" s="687" t="s">
        <v>1713</v>
      </c>
      <c r="F1227" s="871"/>
    </row>
    <row r="1228" spans="2:6" ht="14">
      <c r="B1228" s="584"/>
      <c r="C1228" s="580"/>
      <c r="D1228" s="687"/>
      <c r="E1228" s="687" t="s">
        <v>1713</v>
      </c>
      <c r="F1228" s="871"/>
    </row>
    <row r="1229" spans="2:6" ht="14">
      <c r="B1229" s="584"/>
      <c r="C1229" s="580"/>
      <c r="D1229" s="687"/>
      <c r="E1229" s="687" t="s">
        <v>1713</v>
      </c>
      <c r="F1229" s="871"/>
    </row>
    <row r="1230" spans="2:6" ht="14">
      <c r="B1230" s="584"/>
      <c r="C1230" s="580"/>
      <c r="D1230" s="687"/>
      <c r="E1230" s="687" t="s">
        <v>1713</v>
      </c>
      <c r="F1230" s="871"/>
    </row>
    <row r="1231" spans="2:6" ht="14">
      <c r="B1231" s="584"/>
      <c r="C1231" s="580"/>
      <c r="D1231" s="687"/>
      <c r="E1231" s="687" t="s">
        <v>1713</v>
      </c>
      <c r="F1231" s="871"/>
    </row>
    <row r="1232" spans="2:6" ht="14">
      <c r="B1232" s="584"/>
      <c r="C1232" s="580"/>
      <c r="D1232" s="687"/>
      <c r="E1232" s="687" t="s">
        <v>1713</v>
      </c>
      <c r="F1232" s="871"/>
    </row>
    <row r="1233" spans="2:6" ht="14">
      <c r="B1233" s="584"/>
      <c r="C1233" s="580"/>
      <c r="D1233" s="687"/>
      <c r="E1233" s="687" t="s">
        <v>1713</v>
      </c>
      <c r="F1233" s="871"/>
    </row>
    <row r="1234" spans="2:6" ht="14">
      <c r="B1234" s="584"/>
      <c r="C1234" s="580"/>
      <c r="D1234" s="687"/>
      <c r="E1234" s="687" t="s">
        <v>1713</v>
      </c>
      <c r="F1234" s="871"/>
    </row>
    <row r="1235" spans="2:6" ht="14">
      <c r="B1235" s="584"/>
      <c r="C1235" s="580"/>
      <c r="D1235" s="687"/>
      <c r="E1235" s="687" t="s">
        <v>1713</v>
      </c>
      <c r="F1235" s="871"/>
    </row>
    <row r="1236" spans="2:6" ht="14">
      <c r="B1236" s="584"/>
      <c r="C1236" s="580"/>
      <c r="D1236" s="687"/>
      <c r="E1236" s="687" t="s">
        <v>1713</v>
      </c>
      <c r="F1236" s="871"/>
    </row>
    <row r="1237" spans="2:6" ht="14">
      <c r="B1237" s="584"/>
      <c r="C1237" s="580"/>
      <c r="D1237" s="687"/>
      <c r="E1237" s="687" t="s">
        <v>1713</v>
      </c>
      <c r="F1237" s="871"/>
    </row>
    <row r="1238" spans="2:6" ht="14">
      <c r="B1238" s="584"/>
      <c r="C1238" s="580"/>
      <c r="D1238" s="687"/>
      <c r="E1238" s="687" t="s">
        <v>1713</v>
      </c>
      <c r="F1238" s="871"/>
    </row>
    <row r="1239" spans="2:6" ht="14">
      <c r="B1239" s="584"/>
      <c r="C1239" s="580"/>
      <c r="D1239" s="687"/>
      <c r="E1239" s="687" t="s">
        <v>1713</v>
      </c>
      <c r="F1239" s="871"/>
    </row>
    <row r="1240" spans="2:6" ht="14">
      <c r="B1240" s="584"/>
      <c r="C1240" s="580"/>
      <c r="D1240" s="687"/>
      <c r="E1240" s="687" t="s">
        <v>1713</v>
      </c>
      <c r="F1240" s="871"/>
    </row>
    <row r="1241" spans="2:6" ht="14">
      <c r="B1241" s="584"/>
      <c r="C1241" s="580"/>
      <c r="D1241" s="687"/>
      <c r="E1241" s="687" t="s">
        <v>1713</v>
      </c>
      <c r="F1241" s="871"/>
    </row>
    <row r="1242" spans="2:6" ht="14">
      <c r="B1242" s="584"/>
      <c r="C1242" s="580"/>
      <c r="D1242" s="687"/>
      <c r="E1242" s="687" t="s">
        <v>1713</v>
      </c>
      <c r="F1242" s="871"/>
    </row>
    <row r="1243" spans="2:6" ht="14">
      <c r="B1243" s="584"/>
      <c r="C1243" s="580"/>
      <c r="D1243" s="687"/>
      <c r="E1243" s="687" t="s">
        <v>1713</v>
      </c>
      <c r="F1243" s="871"/>
    </row>
    <row r="1244" spans="2:6" ht="14">
      <c r="B1244" s="584"/>
      <c r="C1244" s="580"/>
      <c r="D1244" s="687"/>
      <c r="E1244" s="687" t="s">
        <v>1713</v>
      </c>
      <c r="F1244" s="871"/>
    </row>
    <row r="1245" spans="2:6" ht="14">
      <c r="B1245" s="584"/>
      <c r="C1245" s="580"/>
      <c r="D1245" s="687"/>
      <c r="E1245" s="687" t="s">
        <v>1713</v>
      </c>
      <c r="F1245" s="871"/>
    </row>
    <row r="1246" spans="2:6" ht="14">
      <c r="B1246" s="584"/>
      <c r="C1246" s="580"/>
      <c r="D1246" s="687"/>
      <c r="E1246" s="687" t="s">
        <v>1713</v>
      </c>
      <c r="F1246" s="871"/>
    </row>
    <row r="1247" spans="2:6" ht="14">
      <c r="B1247" s="584"/>
      <c r="C1247" s="580"/>
      <c r="D1247" s="687"/>
      <c r="E1247" s="687" t="s">
        <v>1713</v>
      </c>
      <c r="F1247" s="871"/>
    </row>
    <row r="1248" spans="2:6" ht="14">
      <c r="B1248" s="584"/>
      <c r="C1248" s="580"/>
      <c r="D1248" s="687"/>
      <c r="E1248" s="687" t="s">
        <v>1713</v>
      </c>
      <c r="F1248" s="871"/>
    </row>
    <row r="1249" spans="2:6" ht="14">
      <c r="B1249" s="584"/>
      <c r="C1249" s="580"/>
      <c r="D1249" s="687"/>
      <c r="E1249" s="687" t="s">
        <v>1713</v>
      </c>
      <c r="F1249" s="871"/>
    </row>
    <row r="1250" spans="2:6" ht="14">
      <c r="B1250" s="584"/>
      <c r="C1250" s="580"/>
      <c r="D1250" s="687"/>
      <c r="E1250" s="687" t="s">
        <v>1713</v>
      </c>
      <c r="F1250" s="871"/>
    </row>
    <row r="1251" spans="2:6" ht="14">
      <c r="B1251" s="584"/>
      <c r="C1251" s="580"/>
      <c r="D1251" s="687"/>
      <c r="E1251" s="687" t="s">
        <v>1713</v>
      </c>
      <c r="F1251" s="871"/>
    </row>
    <row r="1252" spans="2:6" ht="14">
      <c r="B1252" s="584"/>
      <c r="C1252" s="580"/>
      <c r="D1252" s="687"/>
      <c r="E1252" s="687" t="s">
        <v>1713</v>
      </c>
      <c r="F1252" s="871"/>
    </row>
    <row r="1253" spans="2:6" ht="14">
      <c r="B1253" s="584"/>
      <c r="C1253" s="580"/>
      <c r="D1253" s="687"/>
      <c r="E1253" s="687" t="s">
        <v>1713</v>
      </c>
      <c r="F1253" s="871"/>
    </row>
    <row r="1254" spans="2:6" ht="14">
      <c r="B1254" s="584"/>
      <c r="C1254" s="580"/>
      <c r="D1254" s="687"/>
      <c r="E1254" s="687" t="s">
        <v>1713</v>
      </c>
      <c r="F1254" s="871"/>
    </row>
    <row r="1255" spans="2:6" ht="14">
      <c r="B1255" s="584"/>
      <c r="C1255" s="580"/>
      <c r="D1255" s="687"/>
      <c r="E1255" s="687" t="s">
        <v>1713</v>
      </c>
      <c r="F1255" s="871"/>
    </row>
    <row r="1256" spans="2:6" ht="14">
      <c r="B1256" s="584"/>
      <c r="C1256" s="580"/>
      <c r="D1256" s="687"/>
      <c r="E1256" s="687" t="s">
        <v>1713</v>
      </c>
      <c r="F1256" s="871"/>
    </row>
    <row r="1257" spans="2:6" ht="14">
      <c r="B1257" s="584"/>
      <c r="C1257" s="580"/>
      <c r="D1257" s="687"/>
      <c r="E1257" s="687" t="s">
        <v>1713</v>
      </c>
      <c r="F1257" s="871"/>
    </row>
    <row r="1258" spans="2:6" ht="14">
      <c r="B1258" s="584"/>
      <c r="C1258" s="580"/>
      <c r="D1258" s="687"/>
      <c r="E1258" s="687" t="s">
        <v>1713</v>
      </c>
      <c r="F1258" s="871"/>
    </row>
    <row r="1259" spans="2:6" ht="14">
      <c r="B1259" s="584"/>
      <c r="C1259" s="580"/>
      <c r="D1259" s="687"/>
      <c r="E1259" s="687" t="s">
        <v>1713</v>
      </c>
      <c r="F1259" s="871"/>
    </row>
    <row r="1260" spans="2:6" ht="14">
      <c r="B1260" s="584"/>
      <c r="C1260" s="580"/>
      <c r="D1260" s="687"/>
      <c r="E1260" s="687" t="s">
        <v>1713</v>
      </c>
      <c r="F1260" s="871"/>
    </row>
    <row r="1261" spans="2:6" ht="13" customHeight="1">
      <c r="B1261" s="585"/>
      <c r="C1261" s="581"/>
      <c r="D1261" s="687"/>
      <c r="E1261" s="687" t="s">
        <v>1713</v>
      </c>
      <c r="F1261" s="871"/>
    </row>
    <row r="1262" spans="2:6" s="671" customFormat="1" ht="14">
      <c r="B1262" s="691"/>
      <c r="C1262" s="699"/>
      <c r="D1262" s="697"/>
      <c r="E1262" s="700" t="s">
        <v>560</v>
      </c>
      <c r="F1262" s="872">
        <f>SUM(F4:F1261)</f>
        <v>0</v>
      </c>
    </row>
    <row r="1263" spans="2:6" s="671" customFormat="1">
      <c r="B1263" s="691"/>
      <c r="C1263" s="699"/>
      <c r="D1263" s="697"/>
      <c r="E1263" s="697"/>
      <c r="F1263" s="873"/>
    </row>
    <row r="1264" spans="2:6" s="671" customFormat="1">
      <c r="B1264" s="701" t="s">
        <v>1714</v>
      </c>
      <c r="C1264" s="699"/>
      <c r="D1264" s="697"/>
      <c r="E1264" s="697"/>
      <c r="F1264" s="873"/>
    </row>
    <row r="1265" spans="2:6">
      <c r="B1265" s="344"/>
      <c r="C1265" s="578"/>
      <c r="D1265" s="901"/>
      <c r="E1265" s="902"/>
      <c r="F1265" s="874"/>
    </row>
    <row r="1266" spans="2:6">
      <c r="B1266" s="345"/>
      <c r="C1266" s="579"/>
      <c r="D1266" s="903"/>
      <c r="E1266" s="904"/>
      <c r="F1266" s="875"/>
    </row>
    <row r="1267" spans="2:6" s="671" customFormat="1" ht="14">
      <c r="B1267" s="702" t="s">
        <v>591</v>
      </c>
      <c r="C1267" s="703"/>
      <c r="D1267" s="704" t="s">
        <v>557</v>
      </c>
      <c r="E1267" s="704"/>
      <c r="F1267" s="876" t="s">
        <v>558</v>
      </c>
    </row>
    <row r="1268" spans="2:6" s="671" customFormat="1">
      <c r="B1268" s="691"/>
      <c r="C1268" s="699"/>
      <c r="D1268" s="697"/>
      <c r="E1268" s="697"/>
      <c r="F1268" s="873"/>
    </row>
    <row r="1269" spans="2:6" s="671" customFormat="1">
      <c r="B1269" s="691"/>
      <c r="C1269" s="699"/>
      <c r="D1269" s="697"/>
      <c r="E1269" s="697"/>
      <c r="F1269" s="873"/>
    </row>
    <row r="1270" spans="2:6" s="671" customFormat="1">
      <c r="B1270" s="691"/>
      <c r="C1270" s="699"/>
      <c r="D1270" s="697"/>
      <c r="E1270" s="697"/>
      <c r="F1270" s="873"/>
    </row>
    <row r="1271" spans="2:6" s="671" customFormat="1">
      <c r="B1271" s="691"/>
      <c r="C1271" s="699"/>
      <c r="D1271" s="697"/>
      <c r="E1271" s="697"/>
      <c r="F1271" s="873"/>
    </row>
    <row r="1272" spans="2:6" s="671" customFormat="1">
      <c r="B1272" s="691"/>
      <c r="C1272" s="699"/>
      <c r="D1272" s="697"/>
      <c r="E1272" s="697"/>
      <c r="F1272" s="873"/>
    </row>
    <row r="1273" spans="2:6" s="671" customFormat="1">
      <c r="B1273" s="691"/>
      <c r="C1273" s="699"/>
      <c r="D1273" s="697"/>
      <c r="E1273" s="697"/>
      <c r="F1273" s="873"/>
    </row>
    <row r="1274" spans="2:6" s="671" customFormat="1">
      <c r="B1274" s="691"/>
      <c r="C1274" s="699"/>
      <c r="D1274" s="697"/>
      <c r="E1274" s="697"/>
      <c r="F1274" s="873"/>
    </row>
    <row r="1275" spans="2:6" s="671" customFormat="1">
      <c r="B1275" s="691"/>
      <c r="C1275" s="699"/>
      <c r="D1275" s="697"/>
      <c r="E1275" s="697"/>
      <c r="F1275" s="873"/>
    </row>
    <row r="1276" spans="2:6" s="671" customFormat="1">
      <c r="B1276" s="691"/>
      <c r="C1276" s="699"/>
      <c r="D1276" s="697"/>
      <c r="E1276" s="697"/>
      <c r="F1276" s="873"/>
    </row>
    <row r="1277" spans="2:6" s="671" customFormat="1">
      <c r="B1277" s="691"/>
      <c r="C1277" s="699"/>
      <c r="D1277" s="697"/>
      <c r="E1277" s="697"/>
      <c r="F1277" s="873"/>
    </row>
    <row r="1278" spans="2:6" s="671" customFormat="1">
      <c r="B1278" s="691"/>
      <c r="C1278" s="699"/>
      <c r="D1278" s="697"/>
      <c r="E1278" s="697"/>
      <c r="F1278" s="873"/>
    </row>
    <row r="1279" spans="2:6" s="671" customFormat="1">
      <c r="B1279" s="691"/>
      <c r="C1279" s="699"/>
      <c r="D1279" s="697"/>
      <c r="E1279" s="697"/>
      <c r="F1279" s="873"/>
    </row>
    <row r="1280" spans="2:6" s="671" customFormat="1">
      <c r="B1280" s="691"/>
      <c r="C1280" s="699"/>
      <c r="D1280" s="697"/>
      <c r="E1280" s="697"/>
      <c r="F1280" s="873"/>
    </row>
    <row r="1281" spans="2:6" s="671" customFormat="1">
      <c r="B1281" s="691"/>
      <c r="C1281" s="699"/>
      <c r="D1281" s="697"/>
      <c r="E1281" s="697"/>
      <c r="F1281" s="873"/>
    </row>
    <row r="1282" spans="2:6" s="671" customFormat="1">
      <c r="B1282" s="691"/>
      <c r="C1282" s="699"/>
      <c r="D1282" s="697"/>
      <c r="E1282" s="697"/>
      <c r="F1282" s="873"/>
    </row>
    <row r="1283" spans="2:6" s="671" customFormat="1">
      <c r="B1283" s="691"/>
      <c r="C1283" s="699"/>
      <c r="D1283" s="697"/>
      <c r="E1283" s="697"/>
      <c r="F1283" s="873"/>
    </row>
    <row r="1284" spans="2:6" s="671" customFormat="1">
      <c r="B1284" s="691"/>
      <c r="C1284" s="699"/>
      <c r="D1284" s="697"/>
      <c r="E1284" s="697"/>
      <c r="F1284" s="873"/>
    </row>
    <row r="1285" spans="2:6" s="671" customFormat="1">
      <c r="B1285" s="691"/>
      <c r="C1285" s="699"/>
      <c r="D1285" s="697"/>
      <c r="E1285" s="697"/>
      <c r="F1285" s="873"/>
    </row>
    <row r="1286" spans="2:6" s="671" customFormat="1">
      <c r="B1286" s="691"/>
      <c r="C1286" s="699"/>
      <c r="D1286" s="697"/>
      <c r="E1286" s="697"/>
      <c r="F1286" s="873"/>
    </row>
    <row r="1287" spans="2:6" s="671" customFormat="1">
      <c r="B1287" s="691"/>
      <c r="C1287" s="699"/>
      <c r="D1287" s="697"/>
      <c r="E1287" s="697"/>
      <c r="F1287" s="873"/>
    </row>
    <row r="1288" spans="2:6" s="671" customFormat="1">
      <c r="B1288" s="691"/>
      <c r="C1288" s="699"/>
      <c r="D1288" s="697"/>
      <c r="E1288" s="697"/>
      <c r="F1288" s="873"/>
    </row>
    <row r="1289" spans="2:6" s="671" customFormat="1">
      <c r="B1289" s="691"/>
      <c r="C1289" s="699"/>
      <c r="D1289" s="697"/>
      <c r="E1289" s="697"/>
      <c r="F1289" s="873"/>
    </row>
    <row r="1290" spans="2:6" s="671" customFormat="1">
      <c r="B1290" s="691"/>
      <c r="C1290" s="699"/>
      <c r="D1290" s="697"/>
      <c r="E1290" s="697"/>
      <c r="F1290" s="873"/>
    </row>
    <row r="1291" spans="2:6" s="671" customFormat="1">
      <c r="B1291" s="691"/>
      <c r="C1291" s="699"/>
      <c r="D1291" s="697"/>
      <c r="E1291" s="697"/>
      <c r="F1291" s="873"/>
    </row>
    <row r="1292" spans="2:6" s="671" customFormat="1">
      <c r="B1292" s="691"/>
      <c r="C1292" s="699"/>
      <c r="D1292" s="697"/>
      <c r="E1292" s="697"/>
      <c r="F1292" s="873"/>
    </row>
    <row r="1293" spans="2:6" s="671" customFormat="1">
      <c r="B1293" s="691"/>
      <c r="C1293" s="699"/>
      <c r="D1293" s="697"/>
      <c r="E1293" s="697"/>
      <c r="F1293" s="873"/>
    </row>
    <row r="1294" spans="2:6" s="671" customFormat="1">
      <c r="B1294" s="691"/>
      <c r="C1294" s="699"/>
      <c r="D1294" s="697"/>
      <c r="E1294" s="697"/>
      <c r="F1294" s="873"/>
    </row>
    <row r="1295" spans="2:6" s="671" customFormat="1">
      <c r="B1295" s="691"/>
      <c r="C1295" s="699"/>
      <c r="D1295" s="697"/>
      <c r="E1295" s="697"/>
      <c r="F1295" s="873"/>
    </row>
    <row r="1296" spans="2:6" s="671" customFormat="1">
      <c r="B1296" s="691"/>
      <c r="C1296" s="699"/>
      <c r="D1296" s="697"/>
      <c r="E1296" s="697"/>
      <c r="F1296" s="873"/>
    </row>
    <row r="1297" spans="2:6" s="671" customFormat="1">
      <c r="B1297" s="691"/>
      <c r="C1297" s="699"/>
      <c r="D1297" s="697"/>
      <c r="E1297" s="697"/>
      <c r="F1297" s="873"/>
    </row>
    <row r="1298" spans="2:6" s="671" customFormat="1">
      <c r="B1298" s="691"/>
      <c r="C1298" s="699"/>
      <c r="D1298" s="697"/>
      <c r="E1298" s="697"/>
      <c r="F1298" s="873"/>
    </row>
    <row r="1299" spans="2:6" s="671" customFormat="1">
      <c r="B1299" s="691"/>
      <c r="C1299" s="699"/>
      <c r="D1299" s="697"/>
      <c r="E1299" s="697"/>
      <c r="F1299" s="873"/>
    </row>
    <row r="1300" spans="2:6" s="671" customFormat="1">
      <c r="B1300" s="691"/>
      <c r="C1300" s="699"/>
      <c r="D1300" s="697"/>
      <c r="E1300" s="697"/>
      <c r="F1300" s="873"/>
    </row>
    <row r="1301" spans="2:6" s="671" customFormat="1">
      <c r="B1301" s="691"/>
      <c r="C1301" s="699"/>
      <c r="D1301" s="697"/>
      <c r="E1301" s="697"/>
      <c r="F1301" s="873"/>
    </row>
    <row r="1302" spans="2:6" s="671" customFormat="1">
      <c r="B1302" s="691"/>
      <c r="C1302" s="699"/>
      <c r="D1302" s="697"/>
      <c r="E1302" s="697"/>
      <c r="F1302" s="873"/>
    </row>
    <row r="1303" spans="2:6" s="671" customFormat="1">
      <c r="B1303" s="691"/>
      <c r="C1303" s="699"/>
      <c r="D1303" s="697"/>
      <c r="E1303" s="697"/>
      <c r="F1303" s="873"/>
    </row>
    <row r="1304" spans="2:6" s="671" customFormat="1">
      <c r="B1304" s="691"/>
      <c r="C1304" s="699"/>
      <c r="D1304" s="697"/>
      <c r="E1304" s="697"/>
      <c r="F1304" s="873"/>
    </row>
    <row r="1305" spans="2:6" s="671" customFormat="1">
      <c r="B1305" s="691"/>
      <c r="C1305" s="699"/>
      <c r="D1305" s="697"/>
      <c r="E1305" s="697"/>
      <c r="F1305" s="873"/>
    </row>
    <row r="1306" spans="2:6" s="671" customFormat="1">
      <c r="B1306" s="691"/>
      <c r="C1306" s="699"/>
      <c r="D1306" s="697"/>
      <c r="E1306" s="697"/>
      <c r="F1306" s="873"/>
    </row>
    <row r="1307" spans="2:6" s="671" customFormat="1">
      <c r="B1307" s="691"/>
      <c r="C1307" s="699"/>
      <c r="D1307" s="697"/>
      <c r="E1307" s="697"/>
      <c r="F1307" s="873"/>
    </row>
    <row r="1308" spans="2:6" s="671" customFormat="1">
      <c r="B1308" s="691"/>
      <c r="C1308" s="699"/>
      <c r="D1308" s="697"/>
      <c r="E1308" s="697"/>
      <c r="F1308" s="873"/>
    </row>
    <row r="1309" spans="2:6" s="671" customFormat="1">
      <c r="B1309" s="691"/>
      <c r="C1309" s="699"/>
      <c r="D1309" s="697"/>
      <c r="E1309" s="697"/>
      <c r="F1309" s="873"/>
    </row>
    <row r="1310" spans="2:6" s="671" customFormat="1">
      <c r="B1310" s="691"/>
      <c r="C1310" s="699"/>
      <c r="D1310" s="697"/>
      <c r="E1310" s="697"/>
      <c r="F1310" s="873"/>
    </row>
    <row r="1311" spans="2:6" s="671" customFormat="1">
      <c r="B1311" s="691"/>
      <c r="C1311" s="699"/>
      <c r="D1311" s="697"/>
      <c r="E1311" s="697"/>
      <c r="F1311" s="873"/>
    </row>
    <row r="1312" spans="2:6" s="671" customFormat="1">
      <c r="B1312" s="691"/>
      <c r="C1312" s="699"/>
      <c r="D1312" s="697"/>
      <c r="E1312" s="697"/>
      <c r="F1312" s="873"/>
    </row>
    <row r="1313" spans="2:6" s="671" customFormat="1">
      <c r="B1313" s="691"/>
      <c r="C1313" s="699"/>
      <c r="D1313" s="697"/>
      <c r="E1313" s="697"/>
      <c r="F1313" s="873"/>
    </row>
    <row r="1314" spans="2:6" s="671" customFormat="1">
      <c r="B1314" s="691"/>
      <c r="C1314" s="699"/>
      <c r="D1314" s="697"/>
      <c r="E1314" s="697"/>
      <c r="F1314" s="873"/>
    </row>
    <row r="1315" spans="2:6" s="671" customFormat="1">
      <c r="B1315" s="691"/>
      <c r="C1315" s="699"/>
      <c r="D1315" s="697"/>
      <c r="E1315" s="697"/>
      <c r="F1315" s="873"/>
    </row>
    <row r="1316" spans="2:6" s="671" customFormat="1">
      <c r="B1316" s="691"/>
      <c r="C1316" s="699"/>
      <c r="D1316" s="697"/>
      <c r="E1316" s="697"/>
      <c r="F1316" s="873"/>
    </row>
    <row r="1317" spans="2:6" s="671" customFormat="1">
      <c r="B1317" s="691"/>
      <c r="C1317" s="699"/>
      <c r="D1317" s="697"/>
      <c r="E1317" s="697"/>
      <c r="F1317" s="873"/>
    </row>
    <row r="1318" spans="2:6" s="671" customFormat="1">
      <c r="B1318" s="691"/>
      <c r="C1318" s="699"/>
      <c r="D1318" s="697"/>
      <c r="E1318" s="697"/>
      <c r="F1318" s="873"/>
    </row>
    <row r="1319" spans="2:6" s="671" customFormat="1">
      <c r="B1319" s="691"/>
      <c r="C1319" s="699"/>
      <c r="D1319" s="697"/>
      <c r="E1319" s="697"/>
      <c r="F1319" s="873"/>
    </row>
    <row r="1320" spans="2:6" s="671" customFormat="1">
      <c r="B1320" s="691"/>
      <c r="C1320" s="699"/>
      <c r="D1320" s="697"/>
      <c r="E1320" s="697"/>
      <c r="F1320" s="873"/>
    </row>
    <row r="1321" spans="2:6" s="671" customFormat="1">
      <c r="B1321" s="691"/>
      <c r="C1321" s="699"/>
      <c r="D1321" s="697"/>
      <c r="E1321" s="697"/>
      <c r="F1321" s="873"/>
    </row>
    <row r="1322" spans="2:6" s="671" customFormat="1">
      <c r="B1322" s="691"/>
      <c r="C1322" s="699"/>
      <c r="D1322" s="697"/>
      <c r="E1322" s="697"/>
      <c r="F1322" s="873"/>
    </row>
    <row r="1323" spans="2:6" s="671" customFormat="1">
      <c r="B1323" s="691"/>
      <c r="C1323" s="699"/>
      <c r="D1323" s="697"/>
      <c r="E1323" s="697"/>
      <c r="F1323" s="873"/>
    </row>
    <row r="1324" spans="2:6" s="671" customFormat="1">
      <c r="B1324" s="691"/>
      <c r="C1324" s="699"/>
      <c r="D1324" s="697"/>
      <c r="E1324" s="697"/>
      <c r="F1324" s="873"/>
    </row>
    <row r="1325" spans="2:6" s="671" customFormat="1">
      <c r="B1325" s="691"/>
      <c r="C1325" s="699"/>
      <c r="D1325" s="697"/>
      <c r="E1325" s="697"/>
      <c r="F1325" s="873"/>
    </row>
    <row r="1326" spans="2:6" s="671" customFormat="1">
      <c r="B1326" s="691"/>
      <c r="C1326" s="699"/>
      <c r="D1326" s="697"/>
      <c r="E1326" s="697"/>
      <c r="F1326" s="873"/>
    </row>
    <row r="1334" spans="3:3" ht="14" hidden="1">
      <c r="C1334" s="583" t="s">
        <v>1713</v>
      </c>
    </row>
    <row r="1335" spans="3:3" ht="28" hidden="1">
      <c r="C1335" s="583" t="s">
        <v>2671</v>
      </c>
    </row>
    <row r="1336" spans="3:3" ht="14" hidden="1">
      <c r="C1336" s="583" t="s">
        <v>2934</v>
      </c>
    </row>
    <row r="1337" spans="3:3" ht="28" hidden="1">
      <c r="C1337" s="583" t="s">
        <v>2935</v>
      </c>
    </row>
    <row r="1338" spans="3:3" ht="42" hidden="1">
      <c r="C1338" s="583" t="s">
        <v>2936</v>
      </c>
    </row>
    <row r="1339" spans="3:3" ht="28" hidden="1">
      <c r="C1339" s="583" t="s">
        <v>2937</v>
      </c>
    </row>
    <row r="1340" spans="3:3" ht="42" hidden="1">
      <c r="C1340" s="583" t="s">
        <v>2938</v>
      </c>
    </row>
    <row r="1341" spans="3:3" ht="42" hidden="1">
      <c r="C1341" s="583" t="s">
        <v>2939</v>
      </c>
    </row>
    <row r="1342" spans="3:3" ht="28" hidden="1">
      <c r="C1342" s="583" t="s">
        <v>2940</v>
      </c>
    </row>
    <row r="1343" spans="3:3" ht="42" hidden="1">
      <c r="C1343" s="583" t="s">
        <v>2941</v>
      </c>
    </row>
    <row r="1344" spans="3:3" ht="14" hidden="1">
      <c r="C1344" s="583" t="s">
        <v>2672</v>
      </c>
    </row>
  </sheetData>
  <autoFilter ref="B3:F1261" xr:uid="{F577DCF7-7E2D-FD42-B798-AAF90E64F754}"/>
  <mergeCells count="3">
    <mergeCell ref="D1265:E1266"/>
    <mergeCell ref="B1:F1"/>
    <mergeCell ref="B2:F2"/>
  </mergeCells>
  <dataValidations count="1">
    <dataValidation type="list" allowBlank="1" showInputMessage="1" showErrorMessage="1" sqref="E4:E1261" xr:uid="{30C6FA19-264E-0E47-B849-7B717C646D10}">
      <formula1>$C$1334:$C$1344</formula1>
    </dataValidation>
  </dataValidations>
  <pageMargins left="0.7" right="0.7" top="0.75" bottom="0.75" header="0.3" footer="0.3"/>
  <pageSetup scale="82" orientation="portrait" horizontalDpi="0" verticalDpi="0"/>
  <rowBreaks count="2" manualBreakCount="2">
    <brk id="1169" max="16383" man="1"/>
    <brk id="1213" min="1" max="5" man="1"/>
  </rowBreak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9750B-CAE4-44ED-92C5-859F9567BA0E}">
  <sheetPr>
    <tabColor rgb="FF92D050"/>
    <pageSetUpPr fitToPage="1"/>
  </sheetPr>
  <dimension ref="A1:BD118"/>
  <sheetViews>
    <sheetView zoomScaleNormal="100" zoomScaleSheetLayoutView="130" workbookViewId="0">
      <selection activeCell="H4" sqref="H4"/>
    </sheetView>
  </sheetViews>
  <sheetFormatPr baseColWidth="10" defaultColWidth="11.33203125" defaultRowHeight="13"/>
  <cols>
    <col min="1" max="1" width="0.6640625" style="678" customWidth="1"/>
    <col min="2" max="2" width="20.6640625" style="291" customWidth="1"/>
    <col min="3" max="4" width="20.6640625" style="375" customWidth="1"/>
    <col min="5" max="5" width="8.5" style="291" customWidth="1"/>
    <col min="6" max="6" width="12" style="291" customWidth="1"/>
    <col min="7" max="7" width="7.33203125" style="291" customWidth="1"/>
    <col min="8" max="8" width="13" style="291" customWidth="1"/>
    <col min="9" max="9" width="12.6640625" style="291" customWidth="1"/>
    <col min="10" max="56" width="11.33203125" style="678"/>
    <col min="57" max="16384" width="11.33203125" style="291"/>
  </cols>
  <sheetData>
    <row r="1" spans="2:9" s="678" customFormat="1" ht="65" customHeight="1">
      <c r="C1" s="679"/>
      <c r="D1" s="679"/>
    </row>
    <row r="2" spans="2:9" ht="37.25" customHeight="1">
      <c r="B2" s="988" t="s">
        <v>2675</v>
      </c>
      <c r="C2" s="988" t="s">
        <v>2787</v>
      </c>
      <c r="D2" s="989" t="s">
        <v>2676</v>
      </c>
      <c r="E2" s="988" t="s">
        <v>1648</v>
      </c>
      <c r="F2" s="986" t="s">
        <v>1649</v>
      </c>
      <c r="G2" s="986" t="s">
        <v>565</v>
      </c>
      <c r="H2" s="987" t="s">
        <v>2717</v>
      </c>
      <c r="I2" s="987"/>
    </row>
    <row r="3" spans="2:9" ht="30">
      <c r="B3" s="988" t="s">
        <v>1650</v>
      </c>
      <c r="C3" s="988" t="s">
        <v>1650</v>
      </c>
      <c r="D3" s="990"/>
      <c r="E3" s="988" t="s">
        <v>1651</v>
      </c>
      <c r="F3" s="986"/>
      <c r="G3" s="986"/>
      <c r="H3" s="759" t="s">
        <v>1652</v>
      </c>
      <c r="I3" s="759" t="s">
        <v>1653</v>
      </c>
    </row>
    <row r="4" spans="2:9" ht="33.75" customHeight="1">
      <c r="B4" s="760" t="s">
        <v>1654</v>
      </c>
      <c r="C4" s="761" t="s">
        <v>2677</v>
      </c>
      <c r="D4" s="762" t="s">
        <v>2690</v>
      </c>
      <c r="E4" s="763" t="s">
        <v>1646</v>
      </c>
      <c r="F4" s="764">
        <f>SUM(H4:I4)</f>
        <v>0</v>
      </c>
      <c r="G4" s="765">
        <f>IFERROR(F4/$F$15,0)</f>
        <v>0</v>
      </c>
      <c r="H4" s="839"/>
      <c r="I4" s="766"/>
    </row>
    <row r="5" spans="2:9" ht="15">
      <c r="B5" s="767"/>
      <c r="C5" s="768" t="s">
        <v>1713</v>
      </c>
      <c r="D5" s="769" t="s">
        <v>1713</v>
      </c>
      <c r="E5" s="770" t="s">
        <v>1651</v>
      </c>
      <c r="F5" s="771">
        <f t="shared" ref="F5:F13" si="0">SUM(H5:I5)</f>
        <v>0</v>
      </c>
      <c r="G5" s="772">
        <f t="shared" ref="G5:G14" si="1">IFERROR(F5/$F$15,0)</f>
        <v>0</v>
      </c>
      <c r="H5" s="773"/>
      <c r="I5" s="773"/>
    </row>
    <row r="6" spans="2:9" ht="15">
      <c r="B6" s="767"/>
      <c r="C6" s="768" t="s">
        <v>1713</v>
      </c>
      <c r="D6" s="769" t="s">
        <v>1713</v>
      </c>
      <c r="E6" s="770" t="s">
        <v>1651</v>
      </c>
      <c r="F6" s="771">
        <f t="shared" si="0"/>
        <v>0</v>
      </c>
      <c r="G6" s="772">
        <f t="shared" si="1"/>
        <v>0</v>
      </c>
      <c r="H6" s="773"/>
      <c r="I6" s="773"/>
    </row>
    <row r="7" spans="2:9" ht="15">
      <c r="B7" s="767"/>
      <c r="C7" s="768" t="s">
        <v>1713</v>
      </c>
      <c r="D7" s="769" t="s">
        <v>1713</v>
      </c>
      <c r="E7" s="770" t="s">
        <v>1651</v>
      </c>
      <c r="F7" s="771">
        <f t="shared" si="0"/>
        <v>0</v>
      </c>
      <c r="G7" s="772">
        <f t="shared" si="1"/>
        <v>0</v>
      </c>
      <c r="H7" s="773"/>
      <c r="I7" s="773"/>
    </row>
    <row r="8" spans="2:9" ht="15">
      <c r="B8" s="767"/>
      <c r="C8" s="768" t="s">
        <v>1713</v>
      </c>
      <c r="D8" s="769" t="s">
        <v>1713</v>
      </c>
      <c r="E8" s="770" t="s">
        <v>1651</v>
      </c>
      <c r="F8" s="771">
        <f t="shared" si="0"/>
        <v>0</v>
      </c>
      <c r="G8" s="772">
        <f t="shared" si="1"/>
        <v>0</v>
      </c>
      <c r="H8" s="773"/>
      <c r="I8" s="773"/>
    </row>
    <row r="9" spans="2:9" ht="15">
      <c r="B9" s="767"/>
      <c r="C9" s="768" t="s">
        <v>1713</v>
      </c>
      <c r="D9" s="769" t="s">
        <v>1713</v>
      </c>
      <c r="E9" s="770" t="s">
        <v>1651</v>
      </c>
      <c r="F9" s="771">
        <f t="shared" si="0"/>
        <v>0</v>
      </c>
      <c r="G9" s="772">
        <f t="shared" si="1"/>
        <v>0</v>
      </c>
      <c r="H9" s="773"/>
      <c r="I9" s="773"/>
    </row>
    <row r="10" spans="2:9" ht="15">
      <c r="B10" s="767"/>
      <c r="C10" s="768" t="s">
        <v>1713</v>
      </c>
      <c r="D10" s="769" t="s">
        <v>1713</v>
      </c>
      <c r="E10" s="770" t="s">
        <v>1651</v>
      </c>
      <c r="F10" s="771">
        <f t="shared" si="0"/>
        <v>0</v>
      </c>
      <c r="G10" s="772">
        <f t="shared" si="1"/>
        <v>0</v>
      </c>
      <c r="H10" s="773"/>
      <c r="I10" s="773"/>
    </row>
    <row r="11" spans="2:9" ht="15">
      <c r="B11" s="767"/>
      <c r="C11" s="768" t="s">
        <v>1713</v>
      </c>
      <c r="D11" s="769" t="s">
        <v>1713</v>
      </c>
      <c r="E11" s="770" t="s">
        <v>1651</v>
      </c>
      <c r="F11" s="771">
        <f t="shared" si="0"/>
        <v>0</v>
      </c>
      <c r="G11" s="772">
        <f t="shared" si="1"/>
        <v>0</v>
      </c>
      <c r="H11" s="773"/>
      <c r="I11" s="773"/>
    </row>
    <row r="12" spans="2:9" ht="15">
      <c r="B12" s="767"/>
      <c r="C12" s="768" t="s">
        <v>1713</v>
      </c>
      <c r="D12" s="769" t="s">
        <v>1713</v>
      </c>
      <c r="E12" s="770" t="s">
        <v>1651</v>
      </c>
      <c r="F12" s="771">
        <f t="shared" si="0"/>
        <v>0</v>
      </c>
      <c r="G12" s="772">
        <f t="shared" si="1"/>
        <v>0</v>
      </c>
      <c r="H12" s="773"/>
      <c r="I12" s="773"/>
    </row>
    <row r="13" spans="2:9" ht="15">
      <c r="B13" s="767"/>
      <c r="C13" s="768" t="s">
        <v>1713</v>
      </c>
      <c r="D13" s="769" t="s">
        <v>1713</v>
      </c>
      <c r="E13" s="770" t="s">
        <v>1651</v>
      </c>
      <c r="F13" s="771">
        <f t="shared" si="0"/>
        <v>0</v>
      </c>
      <c r="G13" s="772">
        <f t="shared" si="1"/>
        <v>0</v>
      </c>
      <c r="H13" s="773"/>
      <c r="I13" s="773"/>
    </row>
    <row r="14" spans="2:9" ht="15">
      <c r="B14" s="767"/>
      <c r="C14" s="768" t="s">
        <v>1713</v>
      </c>
      <c r="D14" s="769" t="s">
        <v>1713</v>
      </c>
      <c r="E14" s="770" t="s">
        <v>1651</v>
      </c>
      <c r="F14" s="771">
        <f>SUM(H14:I14)</f>
        <v>0</v>
      </c>
      <c r="G14" s="772">
        <f t="shared" si="1"/>
        <v>0</v>
      </c>
      <c r="H14" s="773"/>
      <c r="I14" s="773"/>
    </row>
    <row r="15" spans="2:9" ht="13" customHeight="1">
      <c r="B15" s="774" t="s">
        <v>1655</v>
      </c>
      <c r="C15" s="775"/>
      <c r="D15" s="775"/>
      <c r="E15" s="776"/>
      <c r="F15" s="777">
        <f>SUM(F5:F14,F4)</f>
        <v>0</v>
      </c>
      <c r="G15" s="778">
        <f>SUM(G5:G14,G4)</f>
        <v>0</v>
      </c>
      <c r="H15" s="779">
        <f>SUM(H5:H14,H4)</f>
        <v>0</v>
      </c>
      <c r="I15" s="779">
        <f>SUM(I5:I14,I4)</f>
        <v>0</v>
      </c>
    </row>
    <row r="16" spans="2:9" ht="13" customHeight="1">
      <c r="B16" s="774" t="s">
        <v>2810</v>
      </c>
      <c r="C16" s="775"/>
      <c r="D16" s="775"/>
      <c r="E16" s="776"/>
      <c r="F16" s="780">
        <f>SUM(H16:I16)</f>
        <v>0</v>
      </c>
      <c r="G16" s="781">
        <f>IFERROR(F16/F15,0)</f>
        <v>0</v>
      </c>
      <c r="H16" s="782"/>
      <c r="I16" s="782"/>
    </row>
    <row r="17" spans="2:8" s="678" customFormat="1">
      <c r="B17" s="680"/>
      <c r="C17" s="681"/>
      <c r="D17" s="681"/>
    </row>
    <row r="18" spans="2:8" s="678" customFormat="1">
      <c r="C18" s="679"/>
      <c r="D18" s="679"/>
    </row>
    <row r="19" spans="2:8" s="678" customFormat="1" ht="14">
      <c r="B19" s="678" t="s">
        <v>1656</v>
      </c>
      <c r="C19" s="679"/>
      <c r="D19" s="679"/>
      <c r="F19" s="576" t="s">
        <v>1651</v>
      </c>
    </row>
    <row r="20" spans="2:8" s="678" customFormat="1" ht="14">
      <c r="B20" s="678" t="s">
        <v>1657</v>
      </c>
      <c r="C20" s="679"/>
      <c r="D20" s="679"/>
      <c r="F20" s="576" t="s">
        <v>1651</v>
      </c>
    </row>
    <row r="21" spans="2:8" s="678" customFormat="1">
      <c r="C21" s="679"/>
      <c r="D21" s="679"/>
    </row>
    <row r="22" spans="2:8" s="678" customFormat="1">
      <c r="C22" s="679"/>
      <c r="D22" s="679"/>
    </row>
    <row r="23" spans="2:8" s="678" customFormat="1" ht="14">
      <c r="B23" s="682" t="s">
        <v>1658</v>
      </c>
      <c r="C23" s="683"/>
      <c r="D23" s="683"/>
      <c r="H23" s="684"/>
    </row>
    <row r="24" spans="2:8" s="678" customFormat="1">
      <c r="C24" s="679"/>
      <c r="D24" s="679"/>
      <c r="H24" s="684"/>
    </row>
    <row r="25" spans="2:8" s="678" customFormat="1">
      <c r="C25" s="679"/>
      <c r="D25" s="679"/>
      <c r="H25" s="684"/>
    </row>
    <row r="26" spans="2:8" s="678" customFormat="1">
      <c r="C26" s="679"/>
      <c r="D26" s="679"/>
      <c r="H26" s="684"/>
    </row>
    <row r="27" spans="2:8" s="678" customFormat="1">
      <c r="C27" s="679"/>
      <c r="D27" s="679"/>
      <c r="H27" s="684"/>
    </row>
    <row r="28" spans="2:8" s="678" customFormat="1">
      <c r="C28" s="679"/>
      <c r="D28" s="679"/>
      <c r="H28" s="684"/>
    </row>
    <row r="29" spans="2:8" s="678" customFormat="1">
      <c r="C29" s="679"/>
      <c r="D29" s="679"/>
      <c r="H29" s="684"/>
    </row>
    <row r="30" spans="2:8" s="678" customFormat="1">
      <c r="C30" s="679"/>
      <c r="D30" s="679"/>
      <c r="H30" s="684"/>
    </row>
    <row r="31" spans="2:8" s="678" customFormat="1">
      <c r="C31" s="679"/>
      <c r="D31" s="679"/>
      <c r="H31" s="684"/>
    </row>
    <row r="32" spans="2:8" s="678" customFormat="1">
      <c r="C32" s="679"/>
      <c r="D32" s="679"/>
      <c r="H32" s="684"/>
    </row>
    <row r="33" spans="3:8" s="678" customFormat="1">
      <c r="C33" s="679"/>
      <c r="D33" s="679"/>
      <c r="H33" s="684"/>
    </row>
    <row r="34" spans="3:8" s="678" customFormat="1">
      <c r="C34" s="679"/>
      <c r="D34" s="679"/>
    </row>
    <row r="35" spans="3:8" s="678" customFormat="1" ht="14" hidden="1">
      <c r="C35" s="679" t="s">
        <v>1713</v>
      </c>
      <c r="D35" s="679" t="s">
        <v>1713</v>
      </c>
      <c r="E35" s="678" t="s">
        <v>1651</v>
      </c>
    </row>
    <row r="36" spans="3:8" s="678" customFormat="1" ht="28" hidden="1">
      <c r="C36" s="679" t="s">
        <v>2685</v>
      </c>
      <c r="D36" s="679" t="s">
        <v>2722</v>
      </c>
      <c r="E36" s="678" t="s">
        <v>1645</v>
      </c>
    </row>
    <row r="37" spans="3:8" s="678" customFormat="1" ht="28" hidden="1">
      <c r="C37" s="679" t="s">
        <v>2680</v>
      </c>
      <c r="D37" s="679" t="s">
        <v>2690</v>
      </c>
      <c r="E37" s="678" t="s">
        <v>1646</v>
      </c>
      <c r="F37" s="685"/>
      <c r="G37" s="685"/>
    </row>
    <row r="38" spans="3:8" s="678" customFormat="1" ht="28" hidden="1">
      <c r="C38" s="679" t="s">
        <v>2681</v>
      </c>
      <c r="D38" s="679" t="s">
        <v>2723</v>
      </c>
      <c r="F38" s="685"/>
      <c r="G38" s="685"/>
    </row>
    <row r="39" spans="3:8" s="678" customFormat="1" ht="42" hidden="1">
      <c r="C39" s="679" t="s">
        <v>2682</v>
      </c>
      <c r="D39" s="679" t="s">
        <v>2688</v>
      </c>
      <c r="F39" s="685"/>
      <c r="G39" s="685"/>
    </row>
    <row r="40" spans="3:8" s="678" customFormat="1" ht="28" hidden="1">
      <c r="C40" s="679" t="s">
        <v>2677</v>
      </c>
      <c r="D40" s="679" t="s">
        <v>2720</v>
      </c>
      <c r="F40" s="685"/>
      <c r="G40" s="685"/>
    </row>
    <row r="41" spans="3:8" s="678" customFormat="1" ht="28" hidden="1">
      <c r="C41" s="679" t="s">
        <v>2674</v>
      </c>
      <c r="D41" s="679" t="s">
        <v>2721</v>
      </c>
      <c r="F41" s="685"/>
      <c r="G41" s="685"/>
    </row>
    <row r="42" spans="3:8" s="678" customFormat="1" ht="14" hidden="1">
      <c r="C42" s="679" t="s">
        <v>2673</v>
      </c>
      <c r="D42" s="679" t="s">
        <v>2686</v>
      </c>
      <c r="F42" s="685"/>
      <c r="G42" s="686"/>
    </row>
    <row r="43" spans="3:8" s="678" customFormat="1" ht="14" hidden="1" customHeight="1">
      <c r="C43" s="679" t="s">
        <v>2683</v>
      </c>
      <c r="D43" s="679" t="s">
        <v>2689</v>
      </c>
      <c r="F43" s="685"/>
      <c r="G43" s="685"/>
    </row>
    <row r="44" spans="3:8" s="678" customFormat="1" ht="28" hidden="1">
      <c r="C44" s="679" t="s">
        <v>2718</v>
      </c>
      <c r="D44" s="679" t="s">
        <v>2687</v>
      </c>
      <c r="F44" s="685"/>
      <c r="G44" s="685"/>
    </row>
    <row r="45" spans="3:8" s="678" customFormat="1" ht="28" hidden="1">
      <c r="C45" s="679" t="s">
        <v>2684</v>
      </c>
      <c r="D45" s="679"/>
      <c r="F45" s="685"/>
      <c r="G45" s="685"/>
    </row>
    <row r="46" spans="3:8" s="678" customFormat="1" ht="28" hidden="1">
      <c r="C46" s="679" t="s">
        <v>2719</v>
      </c>
      <c r="D46" s="679"/>
      <c r="F46" s="685"/>
      <c r="G46" s="685"/>
    </row>
    <row r="47" spans="3:8" s="678" customFormat="1">
      <c r="C47" s="679"/>
      <c r="D47" s="679"/>
      <c r="F47" s="685"/>
      <c r="G47" s="685"/>
    </row>
    <row r="48" spans="3:8" s="678" customFormat="1">
      <c r="C48" s="679"/>
      <c r="D48" s="679"/>
      <c r="F48" s="685"/>
      <c r="G48" s="685"/>
    </row>
    <row r="49" spans="3:7" s="678" customFormat="1">
      <c r="C49" s="679"/>
      <c r="D49" s="679"/>
      <c r="F49" s="685"/>
      <c r="G49" s="685"/>
    </row>
    <row r="50" spans="3:7" s="678" customFormat="1">
      <c r="C50" s="679"/>
      <c r="D50" s="679"/>
      <c r="F50" s="685"/>
      <c r="G50" s="685"/>
    </row>
    <row r="51" spans="3:7" s="678" customFormat="1">
      <c r="C51" s="679"/>
      <c r="D51" s="679"/>
      <c r="F51" s="685"/>
      <c r="G51" s="685"/>
    </row>
    <row r="52" spans="3:7" s="678" customFormat="1">
      <c r="C52" s="679"/>
      <c r="D52" s="679"/>
    </row>
    <row r="53" spans="3:7" s="678" customFormat="1">
      <c r="C53" s="679"/>
      <c r="D53" s="679"/>
    </row>
    <row r="54" spans="3:7" s="678" customFormat="1">
      <c r="C54" s="679"/>
      <c r="D54" s="679"/>
    </row>
    <row r="55" spans="3:7" s="678" customFormat="1">
      <c r="C55" s="679"/>
      <c r="D55" s="679"/>
    </row>
    <row r="56" spans="3:7" s="678" customFormat="1">
      <c r="C56" s="679"/>
      <c r="D56" s="679"/>
    </row>
    <row r="57" spans="3:7" s="678" customFormat="1">
      <c r="C57" s="679"/>
      <c r="D57" s="679"/>
    </row>
    <row r="58" spans="3:7" s="678" customFormat="1">
      <c r="C58" s="679"/>
      <c r="D58" s="679"/>
    </row>
    <row r="59" spans="3:7" s="678" customFormat="1">
      <c r="C59" s="679"/>
      <c r="D59" s="679"/>
    </row>
    <row r="60" spans="3:7" s="678" customFormat="1">
      <c r="C60" s="679"/>
      <c r="D60" s="679"/>
    </row>
    <row r="61" spans="3:7" s="678" customFormat="1">
      <c r="C61" s="679"/>
      <c r="D61" s="679"/>
    </row>
    <row r="62" spans="3:7" s="678" customFormat="1">
      <c r="C62" s="679"/>
      <c r="D62" s="679"/>
    </row>
    <row r="63" spans="3:7" s="678" customFormat="1">
      <c r="C63" s="679"/>
      <c r="D63" s="679"/>
    </row>
    <row r="64" spans="3:7" s="678" customFormat="1">
      <c r="C64" s="679"/>
      <c r="D64" s="679"/>
    </row>
    <row r="65" spans="3:4" s="678" customFormat="1">
      <c r="C65" s="679"/>
      <c r="D65" s="679"/>
    </row>
    <row r="66" spans="3:4" s="678" customFormat="1">
      <c r="C66" s="679"/>
      <c r="D66" s="679"/>
    </row>
    <row r="67" spans="3:4" s="678" customFormat="1">
      <c r="C67" s="679"/>
      <c r="D67" s="679"/>
    </row>
    <row r="68" spans="3:4" s="678" customFormat="1">
      <c r="C68" s="679"/>
      <c r="D68" s="679"/>
    </row>
    <row r="69" spans="3:4" s="678" customFormat="1">
      <c r="C69" s="679"/>
      <c r="D69" s="679"/>
    </row>
    <row r="70" spans="3:4" s="678" customFormat="1">
      <c r="C70" s="679"/>
      <c r="D70" s="679"/>
    </row>
    <row r="71" spans="3:4" s="678" customFormat="1">
      <c r="C71" s="679"/>
      <c r="D71" s="679"/>
    </row>
    <row r="72" spans="3:4" s="678" customFormat="1">
      <c r="C72" s="679"/>
      <c r="D72" s="679"/>
    </row>
    <row r="73" spans="3:4" s="678" customFormat="1">
      <c r="C73" s="679"/>
      <c r="D73" s="679"/>
    </row>
    <row r="74" spans="3:4" s="678" customFormat="1">
      <c r="C74" s="679"/>
      <c r="D74" s="679"/>
    </row>
    <row r="75" spans="3:4" s="678" customFormat="1">
      <c r="C75" s="679"/>
      <c r="D75" s="679"/>
    </row>
    <row r="76" spans="3:4" s="678" customFormat="1">
      <c r="C76" s="679"/>
      <c r="D76" s="679"/>
    </row>
    <row r="77" spans="3:4" s="678" customFormat="1">
      <c r="C77" s="679"/>
      <c r="D77" s="679"/>
    </row>
    <row r="78" spans="3:4" s="678" customFormat="1">
      <c r="C78" s="679"/>
      <c r="D78" s="679"/>
    </row>
    <row r="79" spans="3:4" s="678" customFormat="1">
      <c r="C79" s="679"/>
      <c r="D79" s="679"/>
    </row>
    <row r="80" spans="3:4" s="678" customFormat="1">
      <c r="C80" s="679"/>
      <c r="D80" s="679"/>
    </row>
    <row r="81" spans="3:4" s="678" customFormat="1">
      <c r="C81" s="679"/>
      <c r="D81" s="679"/>
    </row>
    <row r="82" spans="3:4" s="678" customFormat="1">
      <c r="C82" s="679"/>
      <c r="D82" s="679"/>
    </row>
    <row r="83" spans="3:4" s="678" customFormat="1">
      <c r="C83" s="679"/>
      <c r="D83" s="679"/>
    </row>
    <row r="84" spans="3:4" s="678" customFormat="1">
      <c r="C84" s="679"/>
      <c r="D84" s="679"/>
    </row>
    <row r="85" spans="3:4" s="678" customFormat="1">
      <c r="C85" s="679"/>
      <c r="D85" s="679"/>
    </row>
    <row r="86" spans="3:4" s="678" customFormat="1">
      <c r="C86" s="679"/>
      <c r="D86" s="679"/>
    </row>
    <row r="87" spans="3:4" s="678" customFormat="1">
      <c r="C87" s="679"/>
      <c r="D87" s="679"/>
    </row>
    <row r="88" spans="3:4" s="678" customFormat="1">
      <c r="C88" s="679"/>
      <c r="D88" s="679"/>
    </row>
    <row r="89" spans="3:4" s="678" customFormat="1">
      <c r="C89" s="679"/>
      <c r="D89" s="679"/>
    </row>
    <row r="90" spans="3:4" s="678" customFormat="1">
      <c r="C90" s="679"/>
      <c r="D90" s="679"/>
    </row>
    <row r="91" spans="3:4" s="678" customFormat="1">
      <c r="C91" s="679"/>
      <c r="D91" s="679"/>
    </row>
    <row r="92" spans="3:4" s="678" customFormat="1">
      <c r="C92" s="679"/>
      <c r="D92" s="679"/>
    </row>
    <row r="93" spans="3:4" s="678" customFormat="1">
      <c r="C93" s="679"/>
      <c r="D93" s="679"/>
    </row>
    <row r="94" spans="3:4" s="678" customFormat="1">
      <c r="C94" s="679"/>
      <c r="D94" s="679"/>
    </row>
    <row r="95" spans="3:4" s="678" customFormat="1">
      <c r="C95" s="679"/>
      <c r="D95" s="679"/>
    </row>
    <row r="96" spans="3:4" s="678" customFormat="1">
      <c r="C96" s="679"/>
      <c r="D96" s="679"/>
    </row>
    <row r="97" spans="3:4" s="678" customFormat="1">
      <c r="C97" s="679"/>
      <c r="D97" s="679"/>
    </row>
    <row r="98" spans="3:4" s="678" customFormat="1">
      <c r="C98" s="679"/>
      <c r="D98" s="679"/>
    </row>
    <row r="99" spans="3:4" s="678" customFormat="1">
      <c r="C99" s="679"/>
      <c r="D99" s="679"/>
    </row>
    <row r="100" spans="3:4" s="678" customFormat="1">
      <c r="C100" s="679"/>
      <c r="D100" s="679"/>
    </row>
    <row r="101" spans="3:4" s="678" customFormat="1">
      <c r="C101" s="679"/>
      <c r="D101" s="679"/>
    </row>
    <row r="102" spans="3:4" s="678" customFormat="1">
      <c r="C102" s="679"/>
      <c r="D102" s="679"/>
    </row>
    <row r="103" spans="3:4" s="678" customFormat="1">
      <c r="C103" s="679"/>
      <c r="D103" s="679"/>
    </row>
    <row r="104" spans="3:4" s="678" customFormat="1">
      <c r="C104" s="679"/>
      <c r="D104" s="679"/>
    </row>
    <row r="105" spans="3:4" s="678" customFormat="1">
      <c r="C105" s="679"/>
      <c r="D105" s="679"/>
    </row>
    <row r="106" spans="3:4" s="678" customFormat="1">
      <c r="C106" s="679"/>
      <c r="D106" s="679"/>
    </row>
    <row r="107" spans="3:4" s="678" customFormat="1">
      <c r="C107" s="679"/>
      <c r="D107" s="679"/>
    </row>
    <row r="108" spans="3:4" s="678" customFormat="1">
      <c r="C108" s="679"/>
      <c r="D108" s="679"/>
    </row>
    <row r="109" spans="3:4" s="678" customFormat="1">
      <c r="C109" s="679"/>
      <c r="D109" s="679"/>
    </row>
    <row r="110" spans="3:4" s="678" customFormat="1">
      <c r="C110" s="679"/>
      <c r="D110" s="679"/>
    </row>
    <row r="111" spans="3:4" s="678" customFormat="1">
      <c r="C111" s="679"/>
      <c r="D111" s="679"/>
    </row>
    <row r="112" spans="3:4" s="678" customFormat="1">
      <c r="C112" s="679"/>
      <c r="D112" s="679"/>
    </row>
    <row r="113" spans="3:4" s="678" customFormat="1">
      <c r="C113" s="679"/>
      <c r="D113" s="679"/>
    </row>
    <row r="114" spans="3:4" s="678" customFormat="1">
      <c r="C114" s="679"/>
      <c r="D114" s="679"/>
    </row>
    <row r="115" spans="3:4" s="678" customFormat="1">
      <c r="C115" s="679"/>
      <c r="D115" s="679"/>
    </row>
    <row r="116" spans="3:4" s="678" customFormat="1">
      <c r="C116" s="679"/>
      <c r="D116" s="679"/>
    </row>
    <row r="117" spans="3:4" s="678" customFormat="1">
      <c r="C117" s="679"/>
      <c r="D117" s="679"/>
    </row>
    <row r="118" spans="3:4" s="678" customFormat="1">
      <c r="C118" s="679"/>
      <c r="D118" s="679"/>
    </row>
  </sheetData>
  <mergeCells count="7">
    <mergeCell ref="G2:G3"/>
    <mergeCell ref="H2:I2"/>
    <mergeCell ref="B2:B3"/>
    <mergeCell ref="E2:E3"/>
    <mergeCell ref="F2:F3"/>
    <mergeCell ref="C2:C3"/>
    <mergeCell ref="D2:D3"/>
  </mergeCells>
  <dataValidations count="6">
    <dataValidation type="list" allowBlank="1" showInputMessage="1" showErrorMessage="1" sqref="E4" xr:uid="{B8BB5381-B190-BD44-A91B-7AB926E6A9C3}">
      <formula1>$E$36:$E$37</formula1>
    </dataValidation>
    <dataValidation type="list" allowBlank="1" showInputMessage="1" showErrorMessage="1" sqref="C4" xr:uid="{5B0E0243-3F42-8A45-840D-76A71C567027}">
      <formula1>$C$36:$C$46</formula1>
    </dataValidation>
    <dataValidation type="list" allowBlank="1" showInputMessage="1" showErrorMessage="1" sqref="D4" xr:uid="{B3D81CB7-B643-AA4F-9910-3829BC263B9A}">
      <formula1>$D$36:$D$44</formula1>
    </dataValidation>
    <dataValidation type="list" allowBlank="1" showInputMessage="1" showErrorMessage="1" sqref="C5:C14" xr:uid="{6B906F1B-C8C0-E248-8158-D30C366D27DF}">
      <formula1>$C$35:$C$46</formula1>
    </dataValidation>
    <dataValidation type="list" allowBlank="1" showInputMessage="1" showErrorMessage="1" sqref="D5:D14" xr:uid="{7EBA75BE-7ABE-CF48-B691-E3302EFFABFC}">
      <formula1>$D$35:$D$44</formula1>
    </dataValidation>
    <dataValidation type="list" allowBlank="1" showInputMessage="1" showErrorMessage="1" sqref="E5:E14 F19:F20" xr:uid="{272F4111-6D8E-F44A-95B8-57E053A19E32}">
      <formula1>$E$35:$E$37</formula1>
    </dataValidation>
  </dataValidations>
  <printOptions horizontalCentered="1"/>
  <pageMargins left="0.75" right="0.75" top="1.22" bottom="0.98" header="0.51" footer="0.51"/>
  <pageSetup fitToWidth="0" orientation="landscape" r:id="rId1"/>
  <headerFooter alignWithMargins="0">
    <oddHeader>&amp;C&amp;K000000STRUCTURE FINANCIÈRE EN PRODUCTION</oddHeader>
    <oddFooter>&amp;C&amp;F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A0A31-E662-41E0-8A05-EB7630D68D35}">
  <sheetPr>
    <tabColor rgb="FF92D050"/>
  </sheetPr>
  <dimension ref="A1:AZ253"/>
  <sheetViews>
    <sheetView zoomScaleNormal="100" zoomScaleSheetLayoutView="110" workbookViewId="0">
      <selection activeCell="E3" sqref="E3"/>
    </sheetView>
  </sheetViews>
  <sheetFormatPr baseColWidth="10" defaultColWidth="8.6640625" defaultRowHeight="13"/>
  <cols>
    <col min="1" max="1" width="0.83203125" style="671" customWidth="1"/>
    <col min="2" max="2" width="9" customWidth="1"/>
    <col min="3" max="3" width="31.1640625" style="335" bestFit="1" customWidth="1"/>
    <col min="4" max="4" width="15.1640625" style="335" customWidth="1"/>
    <col min="5" max="16" width="10.83203125" style="335" customWidth="1"/>
    <col min="17" max="17" width="14" style="335" customWidth="1"/>
    <col min="18" max="52" width="11.5" style="671" customWidth="1"/>
    <col min="53" max="257" width="11.5" customWidth="1"/>
  </cols>
  <sheetData>
    <row r="1" spans="2:17">
      <c r="B1" s="336"/>
      <c r="C1" s="337"/>
      <c r="D1" s="337"/>
      <c r="E1" s="337"/>
      <c r="F1" s="337"/>
      <c r="G1" s="337"/>
      <c r="H1" s="337"/>
      <c r="I1" s="337"/>
      <c r="J1" s="337"/>
      <c r="K1" s="337"/>
      <c r="L1" s="337"/>
      <c r="M1" s="337"/>
      <c r="N1" s="337"/>
      <c r="O1" s="337"/>
      <c r="P1" s="337"/>
      <c r="Q1" s="337"/>
    </row>
    <row r="2" spans="2:17" ht="51" customHeight="1">
      <c r="B2" s="991" t="s">
        <v>2943</v>
      </c>
      <c r="C2" s="991"/>
      <c r="D2" s="991"/>
      <c r="E2" s="991"/>
      <c r="F2" s="991"/>
      <c r="G2" s="991"/>
      <c r="H2" s="991"/>
      <c r="I2" s="991"/>
      <c r="J2" s="991"/>
      <c r="K2" s="991"/>
      <c r="L2" s="991"/>
      <c r="M2" s="991"/>
      <c r="N2" s="991"/>
      <c r="O2" s="991"/>
      <c r="P2" s="991"/>
      <c r="Q2" s="991"/>
    </row>
    <row r="3" spans="2:17" ht="14">
      <c r="B3" s="992" t="s">
        <v>593</v>
      </c>
      <c r="C3" s="993" t="s">
        <v>562</v>
      </c>
      <c r="D3" s="993" t="s">
        <v>2824</v>
      </c>
      <c r="E3" s="734" t="s">
        <v>1659</v>
      </c>
      <c r="F3" s="674" t="s">
        <v>1659</v>
      </c>
      <c r="G3" s="674" t="s">
        <v>1659</v>
      </c>
      <c r="H3" s="674" t="s">
        <v>1659</v>
      </c>
      <c r="I3" s="674" t="s">
        <v>1659</v>
      </c>
      <c r="J3" s="674" t="s">
        <v>1659</v>
      </c>
      <c r="K3" s="674" t="s">
        <v>1659</v>
      </c>
      <c r="L3" s="674" t="s">
        <v>1659</v>
      </c>
      <c r="M3" s="674" t="s">
        <v>1659</v>
      </c>
      <c r="N3" s="674" t="s">
        <v>1659</v>
      </c>
      <c r="O3" s="674" t="s">
        <v>1659</v>
      </c>
      <c r="P3" s="674" t="s">
        <v>1659</v>
      </c>
      <c r="Q3" s="994" t="s">
        <v>1637</v>
      </c>
    </row>
    <row r="4" spans="2:17">
      <c r="B4" s="992"/>
      <c r="C4" s="993"/>
      <c r="D4" s="993"/>
      <c r="E4" s="674" t="s">
        <v>1660</v>
      </c>
      <c r="F4" s="674" t="s">
        <v>1660</v>
      </c>
      <c r="G4" s="674" t="s">
        <v>1660</v>
      </c>
      <c r="H4" s="674" t="s">
        <v>1660</v>
      </c>
      <c r="I4" s="674" t="s">
        <v>1660</v>
      </c>
      <c r="J4" s="674" t="s">
        <v>1660</v>
      </c>
      <c r="K4" s="674" t="s">
        <v>1660</v>
      </c>
      <c r="L4" s="674" t="s">
        <v>1660</v>
      </c>
      <c r="M4" s="674" t="s">
        <v>1660</v>
      </c>
      <c r="N4" s="674" t="s">
        <v>1660</v>
      </c>
      <c r="O4" s="674" t="s">
        <v>1660</v>
      </c>
      <c r="P4" s="674" t="s">
        <v>1660</v>
      </c>
      <c r="Q4" s="994"/>
    </row>
    <row r="5" spans="2:17">
      <c r="B5" s="323"/>
      <c r="C5" s="324" t="s">
        <v>1661</v>
      </c>
      <c r="D5" s="325"/>
      <c r="E5" s="325"/>
      <c r="F5" s="325"/>
      <c r="G5" s="325"/>
      <c r="H5" s="325"/>
      <c r="I5" s="325"/>
      <c r="J5" s="325"/>
      <c r="K5" s="325"/>
      <c r="L5" s="325"/>
      <c r="M5" s="325"/>
      <c r="N5" s="325"/>
      <c r="O5" s="325"/>
      <c r="P5" s="325"/>
      <c r="Q5" s="326"/>
    </row>
    <row r="6" spans="2:17">
      <c r="B6" s="327"/>
      <c r="C6" s="328"/>
      <c r="D6" s="328"/>
      <c r="E6" s="328"/>
      <c r="F6" s="328"/>
      <c r="G6" s="328"/>
      <c r="H6" s="328"/>
      <c r="I6" s="328"/>
      <c r="J6" s="328"/>
      <c r="K6" s="328"/>
      <c r="L6" s="328"/>
      <c r="M6" s="328"/>
      <c r="N6" s="328"/>
      <c r="O6" s="328"/>
      <c r="P6" s="328"/>
      <c r="Q6" s="329"/>
    </row>
    <row r="7" spans="2:17">
      <c r="B7" s="330">
        <v>1</v>
      </c>
      <c r="C7" s="328" t="s">
        <v>1662</v>
      </c>
      <c r="D7" s="443">
        <f>'Budget production - SOMMAIRE'!H26</f>
        <v>0</v>
      </c>
      <c r="E7" s="675">
        <v>0</v>
      </c>
      <c r="F7" s="675">
        <v>0</v>
      </c>
      <c r="G7" s="675">
        <v>0</v>
      </c>
      <c r="H7" s="675">
        <v>0</v>
      </c>
      <c r="I7" s="675">
        <v>0</v>
      </c>
      <c r="J7" s="675">
        <v>0</v>
      </c>
      <c r="K7" s="675">
        <v>0</v>
      </c>
      <c r="L7" s="675">
        <v>0</v>
      </c>
      <c r="M7" s="675">
        <v>0</v>
      </c>
      <c r="N7" s="675">
        <v>0</v>
      </c>
      <c r="O7" s="675">
        <v>0</v>
      </c>
      <c r="P7" s="675">
        <v>0</v>
      </c>
      <c r="Q7" s="444">
        <f t="shared" ref="Q7:Q12" si="0">SUM(E7:P7)</f>
        <v>0</v>
      </c>
    </row>
    <row r="8" spans="2:17">
      <c r="B8" s="330">
        <v>2</v>
      </c>
      <c r="C8" s="328" t="s">
        <v>595</v>
      </c>
      <c r="D8" s="443">
        <f>'Budget production - SOMMAIRE'!H27</f>
        <v>0</v>
      </c>
      <c r="E8" s="675">
        <v>0</v>
      </c>
      <c r="F8" s="675">
        <v>0</v>
      </c>
      <c r="G8" s="675">
        <v>0</v>
      </c>
      <c r="H8" s="675">
        <v>0</v>
      </c>
      <c r="I8" s="675">
        <v>0</v>
      </c>
      <c r="J8" s="675">
        <v>0</v>
      </c>
      <c r="K8" s="675">
        <v>0</v>
      </c>
      <c r="L8" s="675">
        <v>0</v>
      </c>
      <c r="M8" s="675">
        <v>0</v>
      </c>
      <c r="N8" s="675">
        <v>0</v>
      </c>
      <c r="O8" s="675">
        <v>0</v>
      </c>
      <c r="P8" s="675">
        <v>0</v>
      </c>
      <c r="Q8" s="444">
        <f t="shared" si="0"/>
        <v>0</v>
      </c>
    </row>
    <row r="9" spans="2:17">
      <c r="B9" s="330">
        <v>3</v>
      </c>
      <c r="C9" s="328" t="s">
        <v>596</v>
      </c>
      <c r="D9" s="443">
        <f>'Budget production - SOMMAIRE'!H28</f>
        <v>0</v>
      </c>
      <c r="E9" s="675">
        <v>0</v>
      </c>
      <c r="F9" s="675">
        <v>0</v>
      </c>
      <c r="G9" s="675">
        <v>0</v>
      </c>
      <c r="H9" s="675">
        <v>0</v>
      </c>
      <c r="I9" s="675">
        <v>0</v>
      </c>
      <c r="J9" s="675">
        <v>0</v>
      </c>
      <c r="K9" s="675">
        <v>0</v>
      </c>
      <c r="L9" s="675">
        <v>0</v>
      </c>
      <c r="M9" s="675">
        <v>0</v>
      </c>
      <c r="N9" s="675">
        <v>0</v>
      </c>
      <c r="O9" s="675">
        <v>0</v>
      </c>
      <c r="P9" s="675">
        <v>0</v>
      </c>
      <c r="Q9" s="444">
        <f t="shared" si="0"/>
        <v>0</v>
      </c>
    </row>
    <row r="10" spans="2:17">
      <c r="B10" s="330">
        <v>4</v>
      </c>
      <c r="C10" s="328" t="s">
        <v>1663</v>
      </c>
      <c r="D10" s="443">
        <f>'Budget production - SOMMAIRE'!H29</f>
        <v>0</v>
      </c>
      <c r="E10" s="675">
        <v>0</v>
      </c>
      <c r="F10" s="675">
        <v>0</v>
      </c>
      <c r="G10" s="675">
        <v>0</v>
      </c>
      <c r="H10" s="675">
        <v>0</v>
      </c>
      <c r="I10" s="675">
        <v>0</v>
      </c>
      <c r="J10" s="675">
        <v>0</v>
      </c>
      <c r="K10" s="675">
        <v>0</v>
      </c>
      <c r="L10" s="675">
        <v>0</v>
      </c>
      <c r="M10" s="675">
        <v>0</v>
      </c>
      <c r="N10" s="675">
        <v>0</v>
      </c>
      <c r="O10" s="675">
        <v>0</v>
      </c>
      <c r="P10" s="675">
        <v>0</v>
      </c>
      <c r="Q10" s="444">
        <f t="shared" si="0"/>
        <v>0</v>
      </c>
    </row>
    <row r="11" spans="2:17">
      <c r="B11" s="330">
        <v>5</v>
      </c>
      <c r="C11" s="328" t="s">
        <v>1664</v>
      </c>
      <c r="D11" s="443">
        <f>'Budget production - SOMMAIRE'!H30</f>
        <v>0</v>
      </c>
      <c r="E11" s="675">
        <v>0</v>
      </c>
      <c r="F11" s="675">
        <v>0</v>
      </c>
      <c r="G11" s="675">
        <v>0</v>
      </c>
      <c r="H11" s="675">
        <v>0</v>
      </c>
      <c r="I11" s="675">
        <v>0</v>
      </c>
      <c r="J11" s="675">
        <v>0</v>
      </c>
      <c r="K11" s="675">
        <v>0</v>
      </c>
      <c r="L11" s="675">
        <v>0</v>
      </c>
      <c r="M11" s="675">
        <v>0</v>
      </c>
      <c r="N11" s="675">
        <v>0</v>
      </c>
      <c r="O11" s="675">
        <v>0</v>
      </c>
      <c r="P11" s="675">
        <v>0</v>
      </c>
      <c r="Q11" s="444">
        <f t="shared" si="0"/>
        <v>0</v>
      </c>
    </row>
    <row r="12" spans="2:17">
      <c r="B12" s="330">
        <v>6</v>
      </c>
      <c r="C12" s="328" t="s">
        <v>1665</v>
      </c>
      <c r="D12" s="443">
        <f>'Budget production - SOMMAIRE'!H31</f>
        <v>0</v>
      </c>
      <c r="E12" s="675">
        <v>0</v>
      </c>
      <c r="F12" s="675">
        <v>0</v>
      </c>
      <c r="G12" s="675">
        <v>0</v>
      </c>
      <c r="H12" s="675">
        <v>0</v>
      </c>
      <c r="I12" s="675">
        <v>0</v>
      </c>
      <c r="J12" s="675">
        <v>0</v>
      </c>
      <c r="K12" s="675">
        <v>0</v>
      </c>
      <c r="L12" s="675">
        <v>0</v>
      </c>
      <c r="M12" s="675">
        <v>0</v>
      </c>
      <c r="N12" s="675">
        <v>0</v>
      </c>
      <c r="O12" s="675">
        <v>0</v>
      </c>
      <c r="P12" s="675">
        <v>0</v>
      </c>
      <c r="Q12" s="444">
        <f t="shared" si="0"/>
        <v>0</v>
      </c>
    </row>
    <row r="13" spans="2:17">
      <c r="B13" s="327"/>
      <c r="C13" s="328"/>
      <c r="D13" s="381"/>
      <c r="E13" s="381"/>
      <c r="F13" s="381"/>
      <c r="G13" s="381"/>
      <c r="H13" s="381"/>
      <c r="I13" s="381"/>
      <c r="J13" s="381"/>
      <c r="K13" s="381"/>
      <c r="L13" s="381"/>
      <c r="M13" s="381"/>
      <c r="N13" s="381"/>
      <c r="O13" s="381"/>
      <c r="P13" s="381"/>
      <c r="Q13" s="382"/>
    </row>
    <row r="14" spans="2:17">
      <c r="B14" s="327"/>
      <c r="C14" s="447" t="s">
        <v>1666</v>
      </c>
      <c r="D14" s="445">
        <f t="shared" ref="D14:P14" si="1">SUM(D7:D12)</f>
        <v>0</v>
      </c>
      <c r="E14" s="445">
        <f t="shared" si="1"/>
        <v>0</v>
      </c>
      <c r="F14" s="445">
        <f t="shared" si="1"/>
        <v>0</v>
      </c>
      <c r="G14" s="445">
        <f t="shared" si="1"/>
        <v>0</v>
      </c>
      <c r="H14" s="445">
        <f t="shared" si="1"/>
        <v>0</v>
      </c>
      <c r="I14" s="445">
        <f t="shared" si="1"/>
        <v>0</v>
      </c>
      <c r="J14" s="445">
        <f t="shared" si="1"/>
        <v>0</v>
      </c>
      <c r="K14" s="445">
        <f t="shared" si="1"/>
        <v>0</v>
      </c>
      <c r="L14" s="445">
        <f t="shared" si="1"/>
        <v>0</v>
      </c>
      <c r="M14" s="445">
        <f t="shared" si="1"/>
        <v>0</v>
      </c>
      <c r="N14" s="445">
        <f t="shared" si="1"/>
        <v>0</v>
      </c>
      <c r="O14" s="445">
        <f t="shared" si="1"/>
        <v>0</v>
      </c>
      <c r="P14" s="445">
        <f t="shared" si="1"/>
        <v>0</v>
      </c>
      <c r="Q14" s="446">
        <f>SUM(E14:P14)</f>
        <v>0</v>
      </c>
    </row>
    <row r="15" spans="2:17">
      <c r="B15" s="327"/>
      <c r="C15" s="328"/>
      <c r="D15" s="381"/>
      <c r="E15" s="381"/>
      <c r="F15" s="381"/>
      <c r="G15" s="381"/>
      <c r="H15" s="381"/>
      <c r="I15" s="381"/>
      <c r="J15" s="381"/>
      <c r="K15" s="381"/>
      <c r="L15" s="381"/>
      <c r="M15" s="381"/>
      <c r="N15" s="381"/>
      <c r="O15" s="381"/>
      <c r="P15" s="381"/>
      <c r="Q15" s="382"/>
    </row>
    <row r="16" spans="2:17">
      <c r="B16" s="330">
        <v>10</v>
      </c>
      <c r="C16" s="328" t="s">
        <v>1667</v>
      </c>
      <c r="D16" s="443">
        <f>'Budget production - SOMMAIRE'!H34</f>
        <v>0</v>
      </c>
      <c r="E16" s="675">
        <v>0</v>
      </c>
      <c r="F16" s="675">
        <v>0</v>
      </c>
      <c r="G16" s="675">
        <v>0</v>
      </c>
      <c r="H16" s="675">
        <v>0</v>
      </c>
      <c r="I16" s="675">
        <v>0</v>
      </c>
      <c r="J16" s="675">
        <v>0</v>
      </c>
      <c r="K16" s="675">
        <v>0</v>
      </c>
      <c r="L16" s="675">
        <v>0</v>
      </c>
      <c r="M16" s="675">
        <v>0</v>
      </c>
      <c r="N16" s="675">
        <v>0</v>
      </c>
      <c r="O16" s="675">
        <v>0</v>
      </c>
      <c r="P16" s="675">
        <v>0</v>
      </c>
      <c r="Q16" s="444">
        <f t="shared" ref="Q16:Q57" si="2">SUM(E16:P16)</f>
        <v>0</v>
      </c>
    </row>
    <row r="17" spans="2:17">
      <c r="B17" s="330">
        <v>11</v>
      </c>
      <c r="C17" s="328" t="s">
        <v>1668</v>
      </c>
      <c r="D17" s="443">
        <f>'Budget production - SOMMAIRE'!H35</f>
        <v>0</v>
      </c>
      <c r="E17" s="675">
        <v>0</v>
      </c>
      <c r="F17" s="675">
        <v>0</v>
      </c>
      <c r="G17" s="675">
        <v>0</v>
      </c>
      <c r="H17" s="675">
        <v>0</v>
      </c>
      <c r="I17" s="675">
        <v>0</v>
      </c>
      <c r="J17" s="675">
        <v>0</v>
      </c>
      <c r="K17" s="675">
        <v>0</v>
      </c>
      <c r="L17" s="675">
        <v>0</v>
      </c>
      <c r="M17" s="675">
        <v>0</v>
      </c>
      <c r="N17" s="675">
        <v>0</v>
      </c>
      <c r="O17" s="675">
        <v>0</v>
      </c>
      <c r="P17" s="675">
        <v>0</v>
      </c>
      <c r="Q17" s="444">
        <f t="shared" si="2"/>
        <v>0</v>
      </c>
    </row>
    <row r="18" spans="2:17">
      <c r="B18" s="330">
        <v>12</v>
      </c>
      <c r="C18" s="328" t="s">
        <v>1669</v>
      </c>
      <c r="D18" s="443">
        <f>'Budget production - SOMMAIRE'!H36</f>
        <v>0</v>
      </c>
      <c r="E18" s="675">
        <v>0</v>
      </c>
      <c r="F18" s="675">
        <v>0</v>
      </c>
      <c r="G18" s="675">
        <v>0</v>
      </c>
      <c r="H18" s="675">
        <v>0</v>
      </c>
      <c r="I18" s="675">
        <v>0</v>
      </c>
      <c r="J18" s="675">
        <v>0</v>
      </c>
      <c r="K18" s="675">
        <v>0</v>
      </c>
      <c r="L18" s="675">
        <v>0</v>
      </c>
      <c r="M18" s="675">
        <v>0</v>
      </c>
      <c r="N18" s="675">
        <v>0</v>
      </c>
      <c r="O18" s="675">
        <v>0</v>
      </c>
      <c r="P18" s="675">
        <v>0</v>
      </c>
      <c r="Q18" s="444">
        <f t="shared" si="2"/>
        <v>0</v>
      </c>
    </row>
    <row r="19" spans="2:17">
      <c r="B19" s="330">
        <v>13</v>
      </c>
      <c r="C19" s="328" t="s">
        <v>1670</v>
      </c>
      <c r="D19" s="443">
        <f>'Budget production - SOMMAIRE'!H37</f>
        <v>0</v>
      </c>
      <c r="E19" s="675">
        <v>0</v>
      </c>
      <c r="F19" s="675">
        <v>0</v>
      </c>
      <c r="G19" s="675">
        <v>0</v>
      </c>
      <c r="H19" s="675">
        <v>0</v>
      </c>
      <c r="I19" s="675">
        <v>0</v>
      </c>
      <c r="J19" s="675">
        <v>0</v>
      </c>
      <c r="K19" s="675">
        <v>0</v>
      </c>
      <c r="L19" s="675">
        <v>0</v>
      </c>
      <c r="M19" s="675">
        <v>0</v>
      </c>
      <c r="N19" s="675">
        <v>0</v>
      </c>
      <c r="O19" s="675">
        <v>0</v>
      </c>
      <c r="P19" s="675">
        <v>0</v>
      </c>
      <c r="Q19" s="444">
        <f t="shared" si="2"/>
        <v>0</v>
      </c>
    </row>
    <row r="20" spans="2:17">
      <c r="B20" s="330">
        <v>14</v>
      </c>
      <c r="C20" s="328" t="s">
        <v>1671</v>
      </c>
      <c r="D20" s="443">
        <f>'Budget production - SOMMAIRE'!H38</f>
        <v>0</v>
      </c>
      <c r="E20" s="675">
        <v>0</v>
      </c>
      <c r="F20" s="675">
        <v>0</v>
      </c>
      <c r="G20" s="675">
        <v>0</v>
      </c>
      <c r="H20" s="675">
        <v>0</v>
      </c>
      <c r="I20" s="675">
        <v>0</v>
      </c>
      <c r="J20" s="675">
        <v>0</v>
      </c>
      <c r="K20" s="675">
        <v>0</v>
      </c>
      <c r="L20" s="675">
        <v>0</v>
      </c>
      <c r="M20" s="675">
        <v>0</v>
      </c>
      <c r="N20" s="675">
        <v>0</v>
      </c>
      <c r="O20" s="675">
        <v>0</v>
      </c>
      <c r="P20" s="675">
        <v>0</v>
      </c>
      <c r="Q20" s="444">
        <f t="shared" si="2"/>
        <v>0</v>
      </c>
    </row>
    <row r="21" spans="2:17">
      <c r="B21" s="330">
        <v>15</v>
      </c>
      <c r="C21" s="328" t="s">
        <v>1672</v>
      </c>
      <c r="D21" s="443">
        <f>'Budget production - SOMMAIRE'!H39</f>
        <v>0</v>
      </c>
      <c r="E21" s="675">
        <v>0</v>
      </c>
      <c r="F21" s="675">
        <v>0</v>
      </c>
      <c r="G21" s="675">
        <v>0</v>
      </c>
      <c r="H21" s="675">
        <v>0</v>
      </c>
      <c r="I21" s="675">
        <v>0</v>
      </c>
      <c r="J21" s="675">
        <v>0</v>
      </c>
      <c r="K21" s="675">
        <v>0</v>
      </c>
      <c r="L21" s="675">
        <v>0</v>
      </c>
      <c r="M21" s="675">
        <v>0</v>
      </c>
      <c r="N21" s="675">
        <v>0</v>
      </c>
      <c r="O21" s="675">
        <v>0</v>
      </c>
      <c r="P21" s="675">
        <v>0</v>
      </c>
      <c r="Q21" s="444">
        <f t="shared" si="2"/>
        <v>0</v>
      </c>
    </row>
    <row r="22" spans="2:17">
      <c r="B22" s="330">
        <v>16</v>
      </c>
      <c r="C22" s="328" t="s">
        <v>1673</v>
      </c>
      <c r="D22" s="443">
        <f>'Budget production - SOMMAIRE'!H40</f>
        <v>0</v>
      </c>
      <c r="E22" s="675">
        <v>0</v>
      </c>
      <c r="F22" s="675">
        <v>0</v>
      </c>
      <c r="G22" s="675">
        <v>0</v>
      </c>
      <c r="H22" s="675">
        <v>0</v>
      </c>
      <c r="I22" s="675">
        <v>0</v>
      </c>
      <c r="J22" s="675">
        <v>0</v>
      </c>
      <c r="K22" s="675">
        <v>0</v>
      </c>
      <c r="L22" s="675">
        <v>0</v>
      </c>
      <c r="M22" s="675">
        <v>0</v>
      </c>
      <c r="N22" s="675">
        <v>0</v>
      </c>
      <c r="O22" s="675">
        <v>0</v>
      </c>
      <c r="P22" s="675">
        <v>0</v>
      </c>
      <c r="Q22" s="444">
        <f t="shared" si="2"/>
        <v>0</v>
      </c>
    </row>
    <row r="23" spans="2:17">
      <c r="B23" s="330">
        <v>17</v>
      </c>
      <c r="C23" s="328" t="s">
        <v>1674</v>
      </c>
      <c r="D23" s="443">
        <f>'Budget production - SOMMAIRE'!H41</f>
        <v>0</v>
      </c>
      <c r="E23" s="675">
        <v>0</v>
      </c>
      <c r="F23" s="675">
        <v>0</v>
      </c>
      <c r="G23" s="675">
        <v>0</v>
      </c>
      <c r="H23" s="675">
        <v>0</v>
      </c>
      <c r="I23" s="675">
        <v>0</v>
      </c>
      <c r="J23" s="675">
        <v>0</v>
      </c>
      <c r="K23" s="675">
        <v>0</v>
      </c>
      <c r="L23" s="675">
        <v>0</v>
      </c>
      <c r="M23" s="675">
        <v>0</v>
      </c>
      <c r="N23" s="675">
        <v>0</v>
      </c>
      <c r="O23" s="675">
        <v>0</v>
      </c>
      <c r="P23" s="675">
        <v>0</v>
      </c>
      <c r="Q23" s="444">
        <f t="shared" si="2"/>
        <v>0</v>
      </c>
    </row>
    <row r="24" spans="2:17">
      <c r="B24" s="330">
        <v>18</v>
      </c>
      <c r="C24" s="328" t="s">
        <v>605</v>
      </c>
      <c r="D24" s="443">
        <f>'Budget production - SOMMAIRE'!H42</f>
        <v>0</v>
      </c>
      <c r="E24" s="675">
        <v>0</v>
      </c>
      <c r="F24" s="675">
        <v>0</v>
      </c>
      <c r="G24" s="675">
        <v>0</v>
      </c>
      <c r="H24" s="675">
        <v>0</v>
      </c>
      <c r="I24" s="675">
        <v>0</v>
      </c>
      <c r="J24" s="675">
        <v>0</v>
      </c>
      <c r="K24" s="675">
        <v>0</v>
      </c>
      <c r="L24" s="675">
        <v>0</v>
      </c>
      <c r="M24" s="675">
        <v>0</v>
      </c>
      <c r="N24" s="675">
        <v>0</v>
      </c>
      <c r="O24" s="675">
        <v>0</v>
      </c>
      <c r="P24" s="675">
        <v>0</v>
      </c>
      <c r="Q24" s="444">
        <f t="shared" si="2"/>
        <v>0</v>
      </c>
    </row>
    <row r="25" spans="2:17">
      <c r="B25" s="330">
        <v>19</v>
      </c>
      <c r="C25" s="328" t="s">
        <v>1675</v>
      </c>
      <c r="D25" s="443">
        <f>'Budget production - SOMMAIRE'!H43</f>
        <v>0</v>
      </c>
      <c r="E25" s="675">
        <v>0</v>
      </c>
      <c r="F25" s="675">
        <v>0</v>
      </c>
      <c r="G25" s="675">
        <v>0</v>
      </c>
      <c r="H25" s="675">
        <v>0</v>
      </c>
      <c r="I25" s="675">
        <v>0</v>
      </c>
      <c r="J25" s="675">
        <v>0</v>
      </c>
      <c r="K25" s="675">
        <v>0</v>
      </c>
      <c r="L25" s="675">
        <v>0</v>
      </c>
      <c r="M25" s="675">
        <v>0</v>
      </c>
      <c r="N25" s="675">
        <v>0</v>
      </c>
      <c r="O25" s="675">
        <v>0</v>
      </c>
      <c r="P25" s="675">
        <v>0</v>
      </c>
      <c r="Q25" s="444">
        <f t="shared" si="2"/>
        <v>0</v>
      </c>
    </row>
    <row r="26" spans="2:17" ht="17" customHeight="1">
      <c r="B26" s="330">
        <v>20</v>
      </c>
      <c r="C26" s="328" t="s">
        <v>1676</v>
      </c>
      <c r="D26" s="443">
        <f>'Budget production - SOMMAIRE'!H44</f>
        <v>0</v>
      </c>
      <c r="E26" s="675">
        <v>0</v>
      </c>
      <c r="F26" s="675">
        <v>0</v>
      </c>
      <c r="G26" s="675">
        <v>0</v>
      </c>
      <c r="H26" s="675">
        <v>0</v>
      </c>
      <c r="I26" s="675">
        <v>0</v>
      </c>
      <c r="J26" s="675">
        <v>0</v>
      </c>
      <c r="K26" s="675">
        <v>0</v>
      </c>
      <c r="L26" s="675">
        <v>0</v>
      </c>
      <c r="M26" s="675">
        <v>0</v>
      </c>
      <c r="N26" s="675">
        <v>0</v>
      </c>
      <c r="O26" s="675">
        <v>0</v>
      </c>
      <c r="P26" s="675">
        <v>0</v>
      </c>
      <c r="Q26" s="444">
        <f t="shared" si="2"/>
        <v>0</v>
      </c>
    </row>
    <row r="27" spans="2:17">
      <c r="B27" s="330">
        <v>21</v>
      </c>
      <c r="C27" s="328" t="s">
        <v>608</v>
      </c>
      <c r="D27" s="443">
        <f>'Budget production - SOMMAIRE'!H45</f>
        <v>0</v>
      </c>
      <c r="E27" s="675">
        <v>0</v>
      </c>
      <c r="F27" s="675">
        <v>0</v>
      </c>
      <c r="G27" s="675">
        <v>0</v>
      </c>
      <c r="H27" s="675">
        <v>0</v>
      </c>
      <c r="I27" s="675">
        <v>0</v>
      </c>
      <c r="J27" s="675">
        <v>0</v>
      </c>
      <c r="K27" s="675">
        <v>0</v>
      </c>
      <c r="L27" s="675">
        <v>0</v>
      </c>
      <c r="M27" s="675">
        <v>0</v>
      </c>
      <c r="N27" s="675">
        <v>0</v>
      </c>
      <c r="O27" s="675">
        <v>0</v>
      </c>
      <c r="P27" s="675">
        <v>0</v>
      </c>
      <c r="Q27" s="444">
        <f t="shared" si="2"/>
        <v>0</v>
      </c>
    </row>
    <row r="28" spans="2:17">
      <c r="B28" s="330">
        <v>22</v>
      </c>
      <c r="C28" s="328" t="s">
        <v>609</v>
      </c>
      <c r="D28" s="443">
        <f>'Budget production - SOMMAIRE'!H46</f>
        <v>0</v>
      </c>
      <c r="E28" s="675">
        <v>0</v>
      </c>
      <c r="F28" s="675">
        <v>0</v>
      </c>
      <c r="G28" s="675">
        <v>0</v>
      </c>
      <c r="H28" s="675">
        <v>0</v>
      </c>
      <c r="I28" s="675">
        <v>0</v>
      </c>
      <c r="J28" s="675">
        <v>0</v>
      </c>
      <c r="K28" s="675">
        <v>0</v>
      </c>
      <c r="L28" s="675">
        <v>0</v>
      </c>
      <c r="M28" s="675">
        <v>0</v>
      </c>
      <c r="N28" s="675">
        <v>0</v>
      </c>
      <c r="O28" s="675">
        <v>0</v>
      </c>
      <c r="P28" s="675">
        <v>0</v>
      </c>
      <c r="Q28" s="444">
        <f t="shared" si="2"/>
        <v>0</v>
      </c>
    </row>
    <row r="29" spans="2:17">
      <c r="B29" s="330">
        <v>23</v>
      </c>
      <c r="C29" s="328" t="s">
        <v>610</v>
      </c>
      <c r="D29" s="443">
        <f>'Budget production - SOMMAIRE'!H47</f>
        <v>0</v>
      </c>
      <c r="E29" s="675">
        <v>0</v>
      </c>
      <c r="F29" s="675">
        <v>0</v>
      </c>
      <c r="G29" s="675">
        <v>0</v>
      </c>
      <c r="H29" s="675">
        <v>0</v>
      </c>
      <c r="I29" s="675">
        <v>0</v>
      </c>
      <c r="J29" s="675">
        <v>0</v>
      </c>
      <c r="K29" s="675">
        <v>0</v>
      </c>
      <c r="L29" s="675">
        <v>0</v>
      </c>
      <c r="M29" s="675">
        <v>0</v>
      </c>
      <c r="N29" s="675">
        <v>0</v>
      </c>
      <c r="O29" s="675">
        <v>0</v>
      </c>
      <c r="P29" s="675">
        <v>0</v>
      </c>
      <c r="Q29" s="444">
        <f t="shared" si="2"/>
        <v>0</v>
      </c>
    </row>
    <row r="30" spans="2:17">
      <c r="B30" s="330">
        <v>24</v>
      </c>
      <c r="C30" s="328" t="s">
        <v>1677</v>
      </c>
      <c r="D30" s="443">
        <f>'Budget production - SOMMAIRE'!H48</f>
        <v>0</v>
      </c>
      <c r="E30" s="675">
        <v>0</v>
      </c>
      <c r="F30" s="675">
        <v>0</v>
      </c>
      <c r="G30" s="675">
        <v>0</v>
      </c>
      <c r="H30" s="675">
        <v>0</v>
      </c>
      <c r="I30" s="675">
        <v>0</v>
      </c>
      <c r="J30" s="675">
        <v>0</v>
      </c>
      <c r="K30" s="675">
        <v>0</v>
      </c>
      <c r="L30" s="675">
        <v>0</v>
      </c>
      <c r="M30" s="675">
        <v>0</v>
      </c>
      <c r="N30" s="675">
        <v>0</v>
      </c>
      <c r="O30" s="675">
        <v>0</v>
      </c>
      <c r="P30" s="675">
        <v>0</v>
      </c>
      <c r="Q30" s="444">
        <f t="shared" si="2"/>
        <v>0</v>
      </c>
    </row>
    <row r="31" spans="2:17">
      <c r="B31" s="330">
        <v>25</v>
      </c>
      <c r="C31" s="328" t="s">
        <v>1678</v>
      </c>
      <c r="D31" s="443">
        <f>'Budget production - SOMMAIRE'!H49</f>
        <v>0</v>
      </c>
      <c r="E31" s="675">
        <v>0</v>
      </c>
      <c r="F31" s="675">
        <v>0</v>
      </c>
      <c r="G31" s="675">
        <v>0</v>
      </c>
      <c r="H31" s="675">
        <v>0</v>
      </c>
      <c r="I31" s="675">
        <v>0</v>
      </c>
      <c r="J31" s="675">
        <v>0</v>
      </c>
      <c r="K31" s="675">
        <v>0</v>
      </c>
      <c r="L31" s="675">
        <v>0</v>
      </c>
      <c r="M31" s="675">
        <v>0</v>
      </c>
      <c r="N31" s="675">
        <v>0</v>
      </c>
      <c r="O31" s="675">
        <v>0</v>
      </c>
      <c r="P31" s="675">
        <v>0</v>
      </c>
      <c r="Q31" s="444">
        <f t="shared" si="2"/>
        <v>0</v>
      </c>
    </row>
    <row r="32" spans="2:17">
      <c r="B32" s="330">
        <v>26</v>
      </c>
      <c r="C32" s="328" t="s">
        <v>1679</v>
      </c>
      <c r="D32" s="443">
        <f>'Budget production - SOMMAIRE'!H50</f>
        <v>0</v>
      </c>
      <c r="E32" s="675">
        <v>0</v>
      </c>
      <c r="F32" s="675">
        <v>0</v>
      </c>
      <c r="G32" s="675">
        <v>0</v>
      </c>
      <c r="H32" s="675">
        <v>0</v>
      </c>
      <c r="I32" s="675">
        <v>0</v>
      </c>
      <c r="J32" s="675">
        <v>0</v>
      </c>
      <c r="K32" s="675">
        <v>0</v>
      </c>
      <c r="L32" s="675">
        <v>0</v>
      </c>
      <c r="M32" s="675">
        <v>0</v>
      </c>
      <c r="N32" s="675">
        <v>0</v>
      </c>
      <c r="O32" s="675">
        <v>0</v>
      </c>
      <c r="P32" s="675">
        <v>0</v>
      </c>
      <c r="Q32" s="444">
        <f t="shared" si="2"/>
        <v>0</v>
      </c>
    </row>
    <row r="33" spans="2:17">
      <c r="B33" s="330">
        <v>27</v>
      </c>
      <c r="C33" s="332" t="s">
        <v>1680</v>
      </c>
      <c r="D33" s="443">
        <f>'Budget production - SOMMAIRE'!H51</f>
        <v>0</v>
      </c>
      <c r="E33" s="675">
        <v>0</v>
      </c>
      <c r="F33" s="675">
        <v>0</v>
      </c>
      <c r="G33" s="675">
        <v>0</v>
      </c>
      <c r="H33" s="675">
        <v>0</v>
      </c>
      <c r="I33" s="675">
        <v>0</v>
      </c>
      <c r="J33" s="675">
        <v>0</v>
      </c>
      <c r="K33" s="675">
        <v>0</v>
      </c>
      <c r="L33" s="675">
        <v>0</v>
      </c>
      <c r="M33" s="675">
        <v>0</v>
      </c>
      <c r="N33" s="675">
        <v>0</v>
      </c>
      <c r="O33" s="675">
        <v>0</v>
      </c>
      <c r="P33" s="675">
        <v>0</v>
      </c>
      <c r="Q33" s="444">
        <f t="shared" si="2"/>
        <v>0</v>
      </c>
    </row>
    <row r="34" spans="2:17">
      <c r="B34" s="330">
        <v>28</v>
      </c>
      <c r="C34" s="328" t="s">
        <v>1681</v>
      </c>
      <c r="D34" s="443">
        <f>'Budget production - SOMMAIRE'!H52</f>
        <v>0</v>
      </c>
      <c r="E34" s="675">
        <v>0</v>
      </c>
      <c r="F34" s="675">
        <v>0</v>
      </c>
      <c r="G34" s="675">
        <v>0</v>
      </c>
      <c r="H34" s="675">
        <v>0</v>
      </c>
      <c r="I34" s="675">
        <v>0</v>
      </c>
      <c r="J34" s="675">
        <v>0</v>
      </c>
      <c r="K34" s="675">
        <v>0</v>
      </c>
      <c r="L34" s="675">
        <v>0</v>
      </c>
      <c r="M34" s="675">
        <v>0</v>
      </c>
      <c r="N34" s="675">
        <v>0</v>
      </c>
      <c r="O34" s="675">
        <v>0</v>
      </c>
      <c r="P34" s="675">
        <v>0</v>
      </c>
      <c r="Q34" s="444">
        <f t="shared" si="2"/>
        <v>0</v>
      </c>
    </row>
    <row r="35" spans="2:17">
      <c r="B35" s="330">
        <v>29</v>
      </c>
      <c r="C35" s="328" t="s">
        <v>614</v>
      </c>
      <c r="D35" s="443">
        <f>'Budget production - SOMMAIRE'!H53</f>
        <v>0</v>
      </c>
      <c r="E35" s="675">
        <v>0</v>
      </c>
      <c r="F35" s="675">
        <v>0</v>
      </c>
      <c r="G35" s="675">
        <v>0</v>
      </c>
      <c r="H35" s="675">
        <v>0</v>
      </c>
      <c r="I35" s="675">
        <v>0</v>
      </c>
      <c r="J35" s="675">
        <v>0</v>
      </c>
      <c r="K35" s="675">
        <v>0</v>
      </c>
      <c r="L35" s="675">
        <v>0</v>
      </c>
      <c r="M35" s="675">
        <v>0</v>
      </c>
      <c r="N35" s="675">
        <v>0</v>
      </c>
      <c r="O35" s="675">
        <v>0</v>
      </c>
      <c r="P35" s="675">
        <v>0</v>
      </c>
      <c r="Q35" s="444">
        <f t="shared" si="2"/>
        <v>0</v>
      </c>
    </row>
    <row r="36" spans="2:17">
      <c r="B36" s="330">
        <v>30</v>
      </c>
      <c r="C36" s="328" t="s">
        <v>1682</v>
      </c>
      <c r="D36" s="443">
        <f>'Budget production - SOMMAIRE'!H54</f>
        <v>0</v>
      </c>
      <c r="E36" s="675">
        <v>0</v>
      </c>
      <c r="F36" s="675">
        <v>0</v>
      </c>
      <c r="G36" s="675">
        <v>0</v>
      </c>
      <c r="H36" s="675">
        <v>0</v>
      </c>
      <c r="I36" s="675">
        <v>0</v>
      </c>
      <c r="J36" s="675">
        <v>0</v>
      </c>
      <c r="K36" s="675">
        <v>0</v>
      </c>
      <c r="L36" s="675">
        <v>0</v>
      </c>
      <c r="M36" s="675">
        <v>0</v>
      </c>
      <c r="N36" s="675">
        <v>0</v>
      </c>
      <c r="O36" s="675">
        <v>0</v>
      </c>
      <c r="P36" s="675">
        <v>0</v>
      </c>
      <c r="Q36" s="444">
        <f t="shared" si="2"/>
        <v>0</v>
      </c>
    </row>
    <row r="37" spans="2:17">
      <c r="B37" s="330">
        <v>31</v>
      </c>
      <c r="C37" s="328" t="s">
        <v>1683</v>
      </c>
      <c r="D37" s="443">
        <f>'Budget production - SOMMAIRE'!H55</f>
        <v>0</v>
      </c>
      <c r="E37" s="675">
        <v>0</v>
      </c>
      <c r="F37" s="675">
        <v>0</v>
      </c>
      <c r="G37" s="675">
        <v>0</v>
      </c>
      <c r="H37" s="675">
        <v>0</v>
      </c>
      <c r="I37" s="675">
        <v>0</v>
      </c>
      <c r="J37" s="675">
        <v>0</v>
      </c>
      <c r="K37" s="675">
        <v>0</v>
      </c>
      <c r="L37" s="675">
        <v>0</v>
      </c>
      <c r="M37" s="675">
        <v>0</v>
      </c>
      <c r="N37" s="675">
        <v>0</v>
      </c>
      <c r="O37" s="675">
        <v>0</v>
      </c>
      <c r="P37" s="675">
        <v>0</v>
      </c>
      <c r="Q37" s="444">
        <f t="shared" si="2"/>
        <v>0</v>
      </c>
    </row>
    <row r="38" spans="2:17">
      <c r="B38" s="330">
        <v>32</v>
      </c>
      <c r="C38" s="328" t="s">
        <v>616</v>
      </c>
      <c r="D38" s="443">
        <f>'Budget production - SOMMAIRE'!H56</f>
        <v>0</v>
      </c>
      <c r="E38" s="675">
        <v>0</v>
      </c>
      <c r="F38" s="675">
        <v>0</v>
      </c>
      <c r="G38" s="675">
        <v>0</v>
      </c>
      <c r="H38" s="675">
        <v>0</v>
      </c>
      <c r="I38" s="675">
        <v>0</v>
      </c>
      <c r="J38" s="675">
        <v>0</v>
      </c>
      <c r="K38" s="675">
        <v>0</v>
      </c>
      <c r="L38" s="675">
        <v>0</v>
      </c>
      <c r="M38" s="675">
        <v>0</v>
      </c>
      <c r="N38" s="675">
        <v>0</v>
      </c>
      <c r="O38" s="675">
        <v>0</v>
      </c>
      <c r="P38" s="675">
        <v>0</v>
      </c>
      <c r="Q38" s="444">
        <f t="shared" si="2"/>
        <v>0</v>
      </c>
    </row>
    <row r="39" spans="2:17">
      <c r="B39" s="330">
        <v>33</v>
      </c>
      <c r="C39" s="328" t="s">
        <v>1684</v>
      </c>
      <c r="D39" s="443">
        <f>'Budget production - SOMMAIRE'!H57</f>
        <v>0</v>
      </c>
      <c r="E39" s="675">
        <v>0</v>
      </c>
      <c r="F39" s="675">
        <v>0</v>
      </c>
      <c r="G39" s="675">
        <v>0</v>
      </c>
      <c r="H39" s="675">
        <v>0</v>
      </c>
      <c r="I39" s="675">
        <v>0</v>
      </c>
      <c r="J39" s="675">
        <v>0</v>
      </c>
      <c r="K39" s="675">
        <v>0</v>
      </c>
      <c r="L39" s="675">
        <v>0</v>
      </c>
      <c r="M39" s="675">
        <v>0</v>
      </c>
      <c r="N39" s="675">
        <v>0</v>
      </c>
      <c r="O39" s="675">
        <v>0</v>
      </c>
      <c r="P39" s="675">
        <v>0</v>
      </c>
      <c r="Q39" s="444">
        <f t="shared" si="2"/>
        <v>0</v>
      </c>
    </row>
    <row r="40" spans="2:17">
      <c r="B40" s="330">
        <v>34</v>
      </c>
      <c r="C40" s="328" t="s">
        <v>618</v>
      </c>
      <c r="D40" s="443">
        <f>'Budget production - SOMMAIRE'!H58</f>
        <v>0</v>
      </c>
      <c r="E40" s="675">
        <v>0</v>
      </c>
      <c r="F40" s="675">
        <v>0</v>
      </c>
      <c r="G40" s="675">
        <v>0</v>
      </c>
      <c r="H40" s="675">
        <v>0</v>
      </c>
      <c r="I40" s="675">
        <v>0</v>
      </c>
      <c r="J40" s="675">
        <v>0</v>
      </c>
      <c r="K40" s="675">
        <v>0</v>
      </c>
      <c r="L40" s="675">
        <v>0</v>
      </c>
      <c r="M40" s="675">
        <v>0</v>
      </c>
      <c r="N40" s="675">
        <v>0</v>
      </c>
      <c r="O40" s="675">
        <v>0</v>
      </c>
      <c r="P40" s="675">
        <v>0</v>
      </c>
      <c r="Q40" s="444">
        <f t="shared" si="2"/>
        <v>0</v>
      </c>
    </row>
    <row r="41" spans="2:17">
      <c r="B41" s="330">
        <v>35</v>
      </c>
      <c r="C41" s="328" t="s">
        <v>1685</v>
      </c>
      <c r="D41" s="443">
        <f>'Budget production - SOMMAIRE'!H59</f>
        <v>0</v>
      </c>
      <c r="E41" s="675">
        <v>0</v>
      </c>
      <c r="F41" s="675">
        <v>0</v>
      </c>
      <c r="G41" s="675">
        <v>0</v>
      </c>
      <c r="H41" s="675">
        <v>0</v>
      </c>
      <c r="I41" s="675">
        <v>0</v>
      </c>
      <c r="J41" s="675">
        <v>0</v>
      </c>
      <c r="K41" s="675">
        <v>0</v>
      </c>
      <c r="L41" s="675">
        <v>0</v>
      </c>
      <c r="M41" s="675">
        <v>0</v>
      </c>
      <c r="N41" s="675">
        <v>0</v>
      </c>
      <c r="O41" s="675">
        <v>0</v>
      </c>
      <c r="P41" s="675">
        <v>0</v>
      </c>
      <c r="Q41" s="444">
        <f t="shared" si="2"/>
        <v>0</v>
      </c>
    </row>
    <row r="42" spans="2:17">
      <c r="B42" s="330">
        <v>36</v>
      </c>
      <c r="C42" s="332" t="s">
        <v>1686</v>
      </c>
      <c r="D42" s="443">
        <f>'Budget production - SOMMAIRE'!H60</f>
        <v>0</v>
      </c>
      <c r="E42" s="675">
        <v>0</v>
      </c>
      <c r="F42" s="675">
        <v>0</v>
      </c>
      <c r="G42" s="675">
        <v>0</v>
      </c>
      <c r="H42" s="675">
        <v>0</v>
      </c>
      <c r="I42" s="675">
        <v>0</v>
      </c>
      <c r="J42" s="675">
        <v>0</v>
      </c>
      <c r="K42" s="675">
        <v>0</v>
      </c>
      <c r="L42" s="675">
        <v>0</v>
      </c>
      <c r="M42" s="675">
        <v>0</v>
      </c>
      <c r="N42" s="675">
        <v>0</v>
      </c>
      <c r="O42" s="675">
        <v>0</v>
      </c>
      <c r="P42" s="675">
        <v>0</v>
      </c>
      <c r="Q42" s="444">
        <f t="shared" si="2"/>
        <v>0</v>
      </c>
    </row>
    <row r="43" spans="2:17">
      <c r="B43" s="330">
        <v>37</v>
      </c>
      <c r="C43" s="328" t="s">
        <v>621</v>
      </c>
      <c r="D43" s="443">
        <f>'Budget production - SOMMAIRE'!H61</f>
        <v>0</v>
      </c>
      <c r="E43" s="675">
        <v>0</v>
      </c>
      <c r="F43" s="675">
        <v>0</v>
      </c>
      <c r="G43" s="675">
        <v>0</v>
      </c>
      <c r="H43" s="675">
        <v>0</v>
      </c>
      <c r="I43" s="675">
        <v>0</v>
      </c>
      <c r="J43" s="675">
        <v>0</v>
      </c>
      <c r="K43" s="675">
        <v>0</v>
      </c>
      <c r="L43" s="675">
        <v>0</v>
      </c>
      <c r="M43" s="675">
        <v>0</v>
      </c>
      <c r="N43" s="675">
        <v>0</v>
      </c>
      <c r="O43" s="675">
        <v>0</v>
      </c>
      <c r="P43" s="675">
        <v>0</v>
      </c>
      <c r="Q43" s="444">
        <f t="shared" si="2"/>
        <v>0</v>
      </c>
    </row>
    <row r="44" spans="2:17">
      <c r="B44" s="330">
        <v>38</v>
      </c>
      <c r="C44" s="328" t="s">
        <v>622</v>
      </c>
      <c r="D44" s="443">
        <f>'Budget production - SOMMAIRE'!H62</f>
        <v>0</v>
      </c>
      <c r="E44" s="675">
        <v>0</v>
      </c>
      <c r="F44" s="675">
        <v>0</v>
      </c>
      <c r="G44" s="675">
        <v>0</v>
      </c>
      <c r="H44" s="675">
        <v>0</v>
      </c>
      <c r="I44" s="675">
        <v>0</v>
      </c>
      <c r="J44" s="675">
        <v>0</v>
      </c>
      <c r="K44" s="675">
        <v>0</v>
      </c>
      <c r="L44" s="675">
        <v>0</v>
      </c>
      <c r="M44" s="675">
        <v>0</v>
      </c>
      <c r="N44" s="675">
        <v>0</v>
      </c>
      <c r="O44" s="675">
        <v>0</v>
      </c>
      <c r="P44" s="675">
        <v>0</v>
      </c>
      <c r="Q44" s="444">
        <f t="shared" si="2"/>
        <v>0</v>
      </c>
    </row>
    <row r="45" spans="2:17">
      <c r="B45" s="330">
        <v>39</v>
      </c>
      <c r="C45" s="328" t="s">
        <v>623</v>
      </c>
      <c r="D45" s="443">
        <f>'Budget production - SOMMAIRE'!H63</f>
        <v>0</v>
      </c>
      <c r="E45" s="675">
        <v>0</v>
      </c>
      <c r="F45" s="675">
        <v>0</v>
      </c>
      <c r="G45" s="675">
        <v>0</v>
      </c>
      <c r="H45" s="675">
        <v>0</v>
      </c>
      <c r="I45" s="675">
        <v>0</v>
      </c>
      <c r="J45" s="675">
        <v>0</v>
      </c>
      <c r="K45" s="675">
        <v>0</v>
      </c>
      <c r="L45" s="675">
        <v>0</v>
      </c>
      <c r="M45" s="675">
        <v>0</v>
      </c>
      <c r="N45" s="675">
        <v>0</v>
      </c>
      <c r="O45" s="675">
        <v>0</v>
      </c>
      <c r="P45" s="675">
        <v>0</v>
      </c>
      <c r="Q45" s="444">
        <f t="shared" si="2"/>
        <v>0</v>
      </c>
    </row>
    <row r="46" spans="2:17">
      <c r="B46" s="330">
        <v>40</v>
      </c>
      <c r="C46" s="328" t="s">
        <v>624</v>
      </c>
      <c r="D46" s="443">
        <f>'Budget production - SOMMAIRE'!H64</f>
        <v>0</v>
      </c>
      <c r="E46" s="675">
        <v>0</v>
      </c>
      <c r="F46" s="675">
        <v>0</v>
      </c>
      <c r="G46" s="675">
        <v>0</v>
      </c>
      <c r="H46" s="675">
        <v>0</v>
      </c>
      <c r="I46" s="675">
        <v>0</v>
      </c>
      <c r="J46" s="675">
        <v>0</v>
      </c>
      <c r="K46" s="675">
        <v>0</v>
      </c>
      <c r="L46" s="675">
        <v>0</v>
      </c>
      <c r="M46" s="675">
        <v>0</v>
      </c>
      <c r="N46" s="675">
        <v>0</v>
      </c>
      <c r="O46" s="675">
        <v>0</v>
      </c>
      <c r="P46" s="675">
        <v>0</v>
      </c>
      <c r="Q46" s="444">
        <f t="shared" si="2"/>
        <v>0</v>
      </c>
    </row>
    <row r="47" spans="2:17">
      <c r="B47" s="330">
        <v>41</v>
      </c>
      <c r="C47" s="328" t="s">
        <v>625</v>
      </c>
      <c r="D47" s="443">
        <f>'Budget production - SOMMAIRE'!H65</f>
        <v>0</v>
      </c>
      <c r="E47" s="675">
        <v>0</v>
      </c>
      <c r="F47" s="675">
        <v>0</v>
      </c>
      <c r="G47" s="675">
        <v>0</v>
      </c>
      <c r="H47" s="675">
        <v>0</v>
      </c>
      <c r="I47" s="675">
        <v>0</v>
      </c>
      <c r="J47" s="675">
        <v>0</v>
      </c>
      <c r="K47" s="675">
        <v>0</v>
      </c>
      <c r="L47" s="675">
        <v>0</v>
      </c>
      <c r="M47" s="675">
        <v>0</v>
      </c>
      <c r="N47" s="675">
        <v>0</v>
      </c>
      <c r="O47" s="675">
        <v>0</v>
      </c>
      <c r="P47" s="675">
        <v>0</v>
      </c>
      <c r="Q47" s="444">
        <f t="shared" si="2"/>
        <v>0</v>
      </c>
    </row>
    <row r="48" spans="2:17">
      <c r="B48" s="330">
        <v>42</v>
      </c>
      <c r="C48" s="328" t="s">
        <v>626</v>
      </c>
      <c r="D48" s="443">
        <f>'Budget production - SOMMAIRE'!H66</f>
        <v>0</v>
      </c>
      <c r="E48" s="675">
        <v>0</v>
      </c>
      <c r="F48" s="675">
        <v>0</v>
      </c>
      <c r="G48" s="675">
        <v>0</v>
      </c>
      <c r="H48" s="675">
        <v>0</v>
      </c>
      <c r="I48" s="675">
        <v>0</v>
      </c>
      <c r="J48" s="675">
        <v>0</v>
      </c>
      <c r="K48" s="675">
        <v>0</v>
      </c>
      <c r="L48" s="675">
        <v>0</v>
      </c>
      <c r="M48" s="675">
        <v>0</v>
      </c>
      <c r="N48" s="675">
        <v>0</v>
      </c>
      <c r="O48" s="675">
        <v>0</v>
      </c>
      <c r="P48" s="675">
        <v>0</v>
      </c>
      <c r="Q48" s="444">
        <f t="shared" si="2"/>
        <v>0</v>
      </c>
    </row>
    <row r="49" spans="2:17">
      <c r="B49" s="330">
        <v>43</v>
      </c>
      <c r="C49" s="328" t="s">
        <v>627</v>
      </c>
      <c r="D49" s="443">
        <f>'Budget production - SOMMAIRE'!H67</f>
        <v>0</v>
      </c>
      <c r="E49" s="675">
        <v>0</v>
      </c>
      <c r="F49" s="675">
        <v>0</v>
      </c>
      <c r="G49" s="675">
        <v>0</v>
      </c>
      <c r="H49" s="675">
        <v>0</v>
      </c>
      <c r="I49" s="675">
        <v>0</v>
      </c>
      <c r="J49" s="675">
        <v>0</v>
      </c>
      <c r="K49" s="675">
        <v>0</v>
      </c>
      <c r="L49" s="675">
        <v>0</v>
      </c>
      <c r="M49" s="675">
        <v>0</v>
      </c>
      <c r="N49" s="675">
        <v>0</v>
      </c>
      <c r="O49" s="675">
        <v>0</v>
      </c>
      <c r="P49" s="675">
        <v>0</v>
      </c>
      <c r="Q49" s="444">
        <f t="shared" si="2"/>
        <v>0</v>
      </c>
    </row>
    <row r="50" spans="2:17">
      <c r="B50" s="330">
        <v>44</v>
      </c>
      <c r="C50" s="328" t="s">
        <v>628</v>
      </c>
      <c r="D50" s="443">
        <f>'Budget production - SOMMAIRE'!H68</f>
        <v>0</v>
      </c>
      <c r="E50" s="675">
        <v>0</v>
      </c>
      <c r="F50" s="675">
        <v>0</v>
      </c>
      <c r="G50" s="675">
        <v>0</v>
      </c>
      <c r="H50" s="675">
        <v>0</v>
      </c>
      <c r="I50" s="675">
        <v>0</v>
      </c>
      <c r="J50" s="675">
        <v>0</v>
      </c>
      <c r="K50" s="675">
        <v>0</v>
      </c>
      <c r="L50" s="675">
        <v>0</v>
      </c>
      <c r="M50" s="675">
        <v>0</v>
      </c>
      <c r="N50" s="675">
        <v>0</v>
      </c>
      <c r="O50" s="675">
        <v>0</v>
      </c>
      <c r="P50" s="675">
        <v>0</v>
      </c>
      <c r="Q50" s="444">
        <f t="shared" si="2"/>
        <v>0</v>
      </c>
    </row>
    <row r="51" spans="2:17">
      <c r="B51" s="330">
        <v>45</v>
      </c>
      <c r="C51" s="328" t="s">
        <v>629</v>
      </c>
      <c r="D51" s="443">
        <f>'Budget production - SOMMAIRE'!H69</f>
        <v>0</v>
      </c>
      <c r="E51" s="675">
        <v>0</v>
      </c>
      <c r="F51" s="675">
        <v>0</v>
      </c>
      <c r="G51" s="675">
        <v>0</v>
      </c>
      <c r="H51" s="675">
        <v>0</v>
      </c>
      <c r="I51" s="675">
        <v>0</v>
      </c>
      <c r="J51" s="675">
        <v>0</v>
      </c>
      <c r="K51" s="675">
        <v>0</v>
      </c>
      <c r="L51" s="675">
        <v>0</v>
      </c>
      <c r="M51" s="675">
        <v>0</v>
      </c>
      <c r="N51" s="675">
        <v>0</v>
      </c>
      <c r="O51" s="675">
        <v>0</v>
      </c>
      <c r="P51" s="675">
        <v>0</v>
      </c>
      <c r="Q51" s="444">
        <f t="shared" si="2"/>
        <v>0</v>
      </c>
    </row>
    <row r="52" spans="2:17">
      <c r="B52" s="330">
        <v>46</v>
      </c>
      <c r="C52" s="328" t="s">
        <v>630</v>
      </c>
      <c r="D52" s="443">
        <f>'Budget production - SOMMAIRE'!H70</f>
        <v>0</v>
      </c>
      <c r="E52" s="675">
        <v>0</v>
      </c>
      <c r="F52" s="675">
        <v>0</v>
      </c>
      <c r="G52" s="675">
        <v>0</v>
      </c>
      <c r="H52" s="675">
        <v>0</v>
      </c>
      <c r="I52" s="675">
        <v>0</v>
      </c>
      <c r="J52" s="675">
        <v>0</v>
      </c>
      <c r="K52" s="675">
        <v>0</v>
      </c>
      <c r="L52" s="675">
        <v>0</v>
      </c>
      <c r="M52" s="675">
        <v>0</v>
      </c>
      <c r="N52" s="675">
        <v>0</v>
      </c>
      <c r="O52" s="675">
        <v>0</v>
      </c>
      <c r="P52" s="675">
        <v>0</v>
      </c>
      <c r="Q52" s="444">
        <f t="shared" si="2"/>
        <v>0</v>
      </c>
    </row>
    <row r="53" spans="2:17">
      <c r="B53" s="330">
        <v>47</v>
      </c>
      <c r="C53" s="328" t="s">
        <v>1687</v>
      </c>
      <c r="D53" s="443">
        <f>'Budget production - SOMMAIRE'!H71</f>
        <v>0</v>
      </c>
      <c r="E53" s="675">
        <v>0</v>
      </c>
      <c r="F53" s="675">
        <v>0</v>
      </c>
      <c r="G53" s="675">
        <v>0</v>
      </c>
      <c r="H53" s="675">
        <v>0</v>
      </c>
      <c r="I53" s="675">
        <v>0</v>
      </c>
      <c r="J53" s="675">
        <v>0</v>
      </c>
      <c r="K53" s="675">
        <v>0</v>
      </c>
      <c r="L53" s="675">
        <v>0</v>
      </c>
      <c r="M53" s="675">
        <v>0</v>
      </c>
      <c r="N53" s="675">
        <v>0</v>
      </c>
      <c r="O53" s="675">
        <v>0</v>
      </c>
      <c r="P53" s="675">
        <v>0</v>
      </c>
      <c r="Q53" s="444">
        <f t="shared" si="2"/>
        <v>0</v>
      </c>
    </row>
    <row r="54" spans="2:17">
      <c r="B54" s="330">
        <v>48</v>
      </c>
      <c r="C54" s="328" t="s">
        <v>632</v>
      </c>
      <c r="D54" s="443">
        <f>'Budget production - SOMMAIRE'!H72</f>
        <v>0</v>
      </c>
      <c r="E54" s="675">
        <v>0</v>
      </c>
      <c r="F54" s="675">
        <v>0</v>
      </c>
      <c r="G54" s="675">
        <v>0</v>
      </c>
      <c r="H54" s="675">
        <v>0</v>
      </c>
      <c r="I54" s="675">
        <v>0</v>
      </c>
      <c r="J54" s="675">
        <v>0</v>
      </c>
      <c r="K54" s="675">
        <v>0</v>
      </c>
      <c r="L54" s="675">
        <v>0</v>
      </c>
      <c r="M54" s="675">
        <v>0</v>
      </c>
      <c r="N54" s="675">
        <v>0</v>
      </c>
      <c r="O54" s="675">
        <v>0</v>
      </c>
      <c r="P54" s="675">
        <v>0</v>
      </c>
      <c r="Q54" s="444">
        <f t="shared" si="2"/>
        <v>0</v>
      </c>
    </row>
    <row r="55" spans="2:17">
      <c r="B55" s="330">
        <v>49</v>
      </c>
      <c r="C55" s="328" t="s">
        <v>633</v>
      </c>
      <c r="D55" s="443">
        <f>'Budget production - SOMMAIRE'!H73</f>
        <v>0</v>
      </c>
      <c r="E55" s="675">
        <v>0</v>
      </c>
      <c r="F55" s="675">
        <v>0</v>
      </c>
      <c r="G55" s="675">
        <v>0</v>
      </c>
      <c r="H55" s="675">
        <v>0</v>
      </c>
      <c r="I55" s="675">
        <v>0</v>
      </c>
      <c r="J55" s="675">
        <v>0</v>
      </c>
      <c r="K55" s="675">
        <v>0</v>
      </c>
      <c r="L55" s="675">
        <v>0</v>
      </c>
      <c r="M55" s="675">
        <v>0</v>
      </c>
      <c r="N55" s="675">
        <v>0</v>
      </c>
      <c r="O55" s="675">
        <v>0</v>
      </c>
      <c r="P55" s="675">
        <v>0</v>
      </c>
      <c r="Q55" s="444">
        <f t="shared" si="2"/>
        <v>0</v>
      </c>
    </row>
    <row r="56" spans="2:17">
      <c r="B56" s="330">
        <v>50</v>
      </c>
      <c r="C56" s="328" t="s">
        <v>634</v>
      </c>
      <c r="D56" s="443">
        <f>'Budget production - SOMMAIRE'!H74</f>
        <v>0</v>
      </c>
      <c r="E56" s="675">
        <v>0</v>
      </c>
      <c r="F56" s="675">
        <v>0</v>
      </c>
      <c r="G56" s="675">
        <v>0</v>
      </c>
      <c r="H56" s="675">
        <v>0</v>
      </c>
      <c r="I56" s="675">
        <v>0</v>
      </c>
      <c r="J56" s="675">
        <v>0</v>
      </c>
      <c r="K56" s="675">
        <v>0</v>
      </c>
      <c r="L56" s="675">
        <v>0</v>
      </c>
      <c r="M56" s="675">
        <v>0</v>
      </c>
      <c r="N56" s="675">
        <v>0</v>
      </c>
      <c r="O56" s="675">
        <v>0</v>
      </c>
      <c r="P56" s="675">
        <v>0</v>
      </c>
      <c r="Q56" s="444">
        <f t="shared" si="2"/>
        <v>0</v>
      </c>
    </row>
    <row r="57" spans="2:17" ht="11" customHeight="1">
      <c r="B57" s="330">
        <v>51</v>
      </c>
      <c r="C57" s="328" t="s">
        <v>635</v>
      </c>
      <c r="D57" s="443">
        <f>'Budget production - SOMMAIRE'!H75</f>
        <v>0</v>
      </c>
      <c r="E57" s="675">
        <v>0</v>
      </c>
      <c r="F57" s="675">
        <v>0</v>
      </c>
      <c r="G57" s="675">
        <v>0</v>
      </c>
      <c r="H57" s="675">
        <v>0</v>
      </c>
      <c r="I57" s="675">
        <v>0</v>
      </c>
      <c r="J57" s="675">
        <v>0</v>
      </c>
      <c r="K57" s="675">
        <v>0</v>
      </c>
      <c r="L57" s="675">
        <v>0</v>
      </c>
      <c r="M57" s="675">
        <v>0</v>
      </c>
      <c r="N57" s="675">
        <v>0</v>
      </c>
      <c r="O57" s="675">
        <v>0</v>
      </c>
      <c r="P57" s="675">
        <v>0</v>
      </c>
      <c r="Q57" s="444">
        <f t="shared" si="2"/>
        <v>0</v>
      </c>
    </row>
    <row r="58" spans="2:17" ht="12" customHeight="1">
      <c r="B58" s="330"/>
      <c r="C58" s="377" t="s">
        <v>2751</v>
      </c>
      <c r="D58" s="379"/>
      <c r="E58" s="384"/>
      <c r="F58" s="384"/>
      <c r="G58" s="384"/>
      <c r="H58" s="384"/>
      <c r="I58" s="384"/>
      <c r="J58" s="384"/>
      <c r="K58" s="384"/>
      <c r="L58" s="384"/>
      <c r="M58" s="384"/>
      <c r="N58" s="384"/>
      <c r="O58" s="384"/>
      <c r="P58" s="384"/>
      <c r="Q58" s="380"/>
    </row>
    <row r="59" spans="2:17" hidden="1">
      <c r="B59" s="330">
        <v>52</v>
      </c>
      <c r="C59" s="328" t="s">
        <v>1293</v>
      </c>
      <c r="D59" s="443">
        <f>'Budget production - SOMMAIRE'!H77</f>
        <v>0</v>
      </c>
      <c r="E59" s="675">
        <v>0</v>
      </c>
      <c r="F59" s="675">
        <v>0</v>
      </c>
      <c r="G59" s="675">
        <v>0</v>
      </c>
      <c r="H59" s="675">
        <v>0</v>
      </c>
      <c r="I59" s="675">
        <v>0</v>
      </c>
      <c r="J59" s="675">
        <v>0</v>
      </c>
      <c r="K59" s="675">
        <v>0</v>
      </c>
      <c r="L59" s="675">
        <v>0</v>
      </c>
      <c r="M59" s="675">
        <v>0</v>
      </c>
      <c r="N59" s="675">
        <v>0</v>
      </c>
      <c r="O59" s="675">
        <v>0</v>
      </c>
      <c r="P59" s="675">
        <v>0</v>
      </c>
      <c r="Q59" s="444">
        <f t="shared" ref="Q59:Q60" si="3">SUM(E59:P59)</f>
        <v>0</v>
      </c>
    </row>
    <row r="60" spans="2:17" hidden="1">
      <c r="B60" s="330">
        <v>53</v>
      </c>
      <c r="C60" s="328" t="s">
        <v>1292</v>
      </c>
      <c r="D60" s="443">
        <f>'Budget production - SOMMAIRE'!H78</f>
        <v>0</v>
      </c>
      <c r="E60" s="675">
        <v>0</v>
      </c>
      <c r="F60" s="675">
        <v>0</v>
      </c>
      <c r="G60" s="675">
        <v>0</v>
      </c>
      <c r="H60" s="675">
        <v>0</v>
      </c>
      <c r="I60" s="675">
        <v>0</v>
      </c>
      <c r="J60" s="675">
        <v>0</v>
      </c>
      <c r="K60" s="675">
        <v>0</v>
      </c>
      <c r="L60" s="675">
        <v>0</v>
      </c>
      <c r="M60" s="675">
        <v>0</v>
      </c>
      <c r="N60" s="675">
        <v>0</v>
      </c>
      <c r="O60" s="675">
        <v>0</v>
      </c>
      <c r="P60" s="675">
        <v>0</v>
      </c>
      <c r="Q60" s="444">
        <f t="shared" si="3"/>
        <v>0</v>
      </c>
    </row>
    <row r="61" spans="2:17" ht="15" hidden="1" customHeight="1">
      <c r="B61" s="330">
        <v>54</v>
      </c>
      <c r="C61" s="328" t="s">
        <v>1291</v>
      </c>
      <c r="D61" s="443">
        <f>'Budget production - SOMMAIRE'!H79</f>
        <v>0</v>
      </c>
      <c r="E61" s="675">
        <v>0</v>
      </c>
      <c r="F61" s="675">
        <v>0</v>
      </c>
      <c r="G61" s="675">
        <v>0</v>
      </c>
      <c r="H61" s="675">
        <v>0</v>
      </c>
      <c r="I61" s="675">
        <v>0</v>
      </c>
      <c r="J61" s="675">
        <v>0</v>
      </c>
      <c r="K61" s="675">
        <v>0</v>
      </c>
      <c r="L61" s="675">
        <v>0</v>
      </c>
      <c r="M61" s="675">
        <v>0</v>
      </c>
      <c r="N61" s="675">
        <v>0</v>
      </c>
      <c r="O61" s="675">
        <v>0</v>
      </c>
      <c r="P61" s="675">
        <v>0</v>
      </c>
      <c r="Q61" s="444">
        <f t="shared" ref="Q61:Q64" si="4">SUM(E61:P61)</f>
        <v>0</v>
      </c>
    </row>
    <row r="62" spans="2:17" hidden="1">
      <c r="B62" s="330">
        <v>55</v>
      </c>
      <c r="C62" s="328" t="s">
        <v>1289</v>
      </c>
      <c r="D62" s="443">
        <f>'Budget production - SOMMAIRE'!H80</f>
        <v>0</v>
      </c>
      <c r="E62" s="675">
        <v>0</v>
      </c>
      <c r="F62" s="675">
        <v>0</v>
      </c>
      <c r="G62" s="675">
        <v>0</v>
      </c>
      <c r="H62" s="675">
        <v>0</v>
      </c>
      <c r="I62" s="675">
        <v>0</v>
      </c>
      <c r="J62" s="675">
        <v>0</v>
      </c>
      <c r="K62" s="675">
        <v>0</v>
      </c>
      <c r="L62" s="675">
        <v>0</v>
      </c>
      <c r="M62" s="675">
        <v>0</v>
      </c>
      <c r="N62" s="675">
        <v>0</v>
      </c>
      <c r="O62" s="675">
        <v>0</v>
      </c>
      <c r="P62" s="675">
        <v>0</v>
      </c>
      <c r="Q62" s="444">
        <f t="shared" si="4"/>
        <v>0</v>
      </c>
    </row>
    <row r="63" spans="2:17" hidden="1">
      <c r="B63" s="330">
        <v>56</v>
      </c>
      <c r="C63" s="328" t="s">
        <v>1290</v>
      </c>
      <c r="D63" s="443">
        <f>'Budget production - SOMMAIRE'!H81</f>
        <v>0</v>
      </c>
      <c r="E63" s="675">
        <v>0</v>
      </c>
      <c r="F63" s="675">
        <v>0</v>
      </c>
      <c r="G63" s="675">
        <v>0</v>
      </c>
      <c r="H63" s="675">
        <v>0</v>
      </c>
      <c r="I63" s="675">
        <v>0</v>
      </c>
      <c r="J63" s="675">
        <v>0</v>
      </c>
      <c r="K63" s="675">
        <v>0</v>
      </c>
      <c r="L63" s="675">
        <v>0</v>
      </c>
      <c r="M63" s="675">
        <v>0</v>
      </c>
      <c r="N63" s="675">
        <v>0</v>
      </c>
      <c r="O63" s="675">
        <v>0</v>
      </c>
      <c r="P63" s="675">
        <v>0</v>
      </c>
      <c r="Q63" s="444">
        <f t="shared" si="4"/>
        <v>0</v>
      </c>
    </row>
    <row r="64" spans="2:17" hidden="1">
      <c r="B64" s="330">
        <v>57</v>
      </c>
      <c r="C64" s="328" t="s">
        <v>1288</v>
      </c>
      <c r="D64" s="443">
        <f>'Budget production - SOMMAIRE'!H82</f>
        <v>0</v>
      </c>
      <c r="E64" s="675">
        <v>0</v>
      </c>
      <c r="F64" s="675">
        <v>0</v>
      </c>
      <c r="G64" s="675">
        <v>0</v>
      </c>
      <c r="H64" s="675">
        <v>0</v>
      </c>
      <c r="I64" s="675">
        <v>0</v>
      </c>
      <c r="J64" s="675">
        <v>0</v>
      </c>
      <c r="K64" s="675">
        <v>0</v>
      </c>
      <c r="L64" s="675">
        <v>0</v>
      </c>
      <c r="M64" s="675">
        <v>0</v>
      </c>
      <c r="N64" s="675">
        <v>0</v>
      </c>
      <c r="O64" s="675">
        <v>0</v>
      </c>
      <c r="P64" s="675">
        <v>0</v>
      </c>
      <c r="Q64" s="444">
        <f t="shared" si="4"/>
        <v>0</v>
      </c>
    </row>
    <row r="65" spans="2:17" hidden="1">
      <c r="B65" s="330">
        <v>58</v>
      </c>
      <c r="C65" s="328" t="s">
        <v>1214</v>
      </c>
      <c r="D65" s="443">
        <f>'Budget production - SOMMAIRE'!H83</f>
        <v>0</v>
      </c>
      <c r="E65" s="675">
        <v>0</v>
      </c>
      <c r="F65" s="675">
        <v>0</v>
      </c>
      <c r="G65" s="675">
        <v>0</v>
      </c>
      <c r="H65" s="675">
        <v>0</v>
      </c>
      <c r="I65" s="675">
        <v>0</v>
      </c>
      <c r="J65" s="675">
        <v>0</v>
      </c>
      <c r="K65" s="675">
        <v>0</v>
      </c>
      <c r="L65" s="675">
        <v>0</v>
      </c>
      <c r="M65" s="675">
        <v>0</v>
      </c>
      <c r="N65" s="675">
        <v>0</v>
      </c>
      <c r="O65" s="675">
        <v>0</v>
      </c>
      <c r="P65" s="675">
        <v>0</v>
      </c>
      <c r="Q65" s="444">
        <f t="shared" ref="Q65:Q66" si="5">SUM(E65:P65)</f>
        <v>0</v>
      </c>
    </row>
    <row r="66" spans="2:17" hidden="1">
      <c r="B66" s="330">
        <v>59</v>
      </c>
      <c r="C66" s="328" t="s">
        <v>1215</v>
      </c>
      <c r="D66" s="443">
        <f>'Budget production - SOMMAIRE'!H84</f>
        <v>0</v>
      </c>
      <c r="E66" s="675">
        <v>0</v>
      </c>
      <c r="F66" s="675">
        <v>0</v>
      </c>
      <c r="G66" s="675">
        <v>0</v>
      </c>
      <c r="H66" s="675">
        <v>0</v>
      </c>
      <c r="I66" s="675">
        <v>0</v>
      </c>
      <c r="J66" s="675">
        <v>0</v>
      </c>
      <c r="K66" s="675">
        <v>0</v>
      </c>
      <c r="L66" s="675">
        <v>0</v>
      </c>
      <c r="M66" s="675">
        <v>0</v>
      </c>
      <c r="N66" s="675">
        <v>0</v>
      </c>
      <c r="O66" s="675">
        <v>0</v>
      </c>
      <c r="P66" s="675">
        <v>0</v>
      </c>
      <c r="Q66" s="444">
        <f t="shared" si="5"/>
        <v>0</v>
      </c>
    </row>
    <row r="67" spans="2:17">
      <c r="B67" s="327"/>
      <c r="C67" s="328"/>
      <c r="D67" s="381"/>
      <c r="E67" s="381"/>
      <c r="F67" s="381"/>
      <c r="G67" s="381"/>
      <c r="H67" s="381"/>
      <c r="I67" s="381"/>
      <c r="J67" s="381"/>
      <c r="K67" s="381"/>
      <c r="L67" s="381"/>
      <c r="M67" s="381"/>
      <c r="N67" s="381"/>
      <c r="O67" s="381"/>
      <c r="P67" s="381"/>
      <c r="Q67" s="382"/>
    </row>
    <row r="68" spans="2:17">
      <c r="B68" s="327"/>
      <c r="C68" s="447" t="s">
        <v>1688</v>
      </c>
      <c r="D68" s="445">
        <f>SUM(D16:D67)</f>
        <v>0</v>
      </c>
      <c r="E68" s="445">
        <f t="shared" ref="E68:P68" si="6">SUM(E16:E67)</f>
        <v>0</v>
      </c>
      <c r="F68" s="445">
        <f t="shared" si="6"/>
        <v>0</v>
      </c>
      <c r="G68" s="445">
        <f t="shared" si="6"/>
        <v>0</v>
      </c>
      <c r="H68" s="445">
        <f t="shared" si="6"/>
        <v>0</v>
      </c>
      <c r="I68" s="445">
        <f t="shared" si="6"/>
        <v>0</v>
      </c>
      <c r="J68" s="445">
        <f t="shared" si="6"/>
        <v>0</v>
      </c>
      <c r="K68" s="445">
        <f t="shared" si="6"/>
        <v>0</v>
      </c>
      <c r="L68" s="445">
        <f t="shared" si="6"/>
        <v>0</v>
      </c>
      <c r="M68" s="445">
        <f t="shared" si="6"/>
        <v>0</v>
      </c>
      <c r="N68" s="445">
        <f t="shared" si="6"/>
        <v>0</v>
      </c>
      <c r="O68" s="445">
        <f t="shared" si="6"/>
        <v>0</v>
      </c>
      <c r="P68" s="445">
        <f t="shared" si="6"/>
        <v>0</v>
      </c>
      <c r="Q68" s="446">
        <f>SUM(E68:P68)</f>
        <v>0</v>
      </c>
    </row>
    <row r="69" spans="2:17">
      <c r="B69" s="327"/>
      <c r="C69" s="328"/>
      <c r="D69" s="381"/>
      <c r="E69" s="381"/>
      <c r="F69" s="381"/>
      <c r="G69" s="381"/>
      <c r="H69" s="381"/>
      <c r="I69" s="381"/>
      <c r="J69" s="381"/>
      <c r="K69" s="381"/>
      <c r="L69" s="381"/>
      <c r="M69" s="381"/>
      <c r="N69" s="381"/>
      <c r="O69" s="381"/>
      <c r="P69" s="381"/>
      <c r="Q69" s="382"/>
    </row>
    <row r="70" spans="2:17">
      <c r="B70" s="330">
        <v>60</v>
      </c>
      <c r="C70" s="328" t="s">
        <v>1689</v>
      </c>
      <c r="D70" s="443">
        <f>'Budget production - SOMMAIRE'!H87</f>
        <v>0</v>
      </c>
      <c r="E70" s="675">
        <v>0</v>
      </c>
      <c r="F70" s="675">
        <v>0</v>
      </c>
      <c r="G70" s="675">
        <v>0</v>
      </c>
      <c r="H70" s="675">
        <v>0</v>
      </c>
      <c r="I70" s="675">
        <v>0</v>
      </c>
      <c r="J70" s="675">
        <v>0</v>
      </c>
      <c r="K70" s="675">
        <v>0</v>
      </c>
      <c r="L70" s="675">
        <v>0</v>
      </c>
      <c r="M70" s="675">
        <v>0</v>
      </c>
      <c r="N70" s="675">
        <v>0</v>
      </c>
      <c r="O70" s="675">
        <v>0</v>
      </c>
      <c r="P70" s="675">
        <v>0</v>
      </c>
      <c r="Q70" s="444">
        <f t="shared" ref="Q70:Q79" si="7">SUM(E70:P70)</f>
        <v>0</v>
      </c>
    </row>
    <row r="71" spans="2:17">
      <c r="B71" s="330">
        <v>61</v>
      </c>
      <c r="C71" s="328" t="s">
        <v>641</v>
      </c>
      <c r="D71" s="443">
        <f>'Budget production - SOMMAIRE'!H88</f>
        <v>0</v>
      </c>
      <c r="E71" s="675">
        <v>0</v>
      </c>
      <c r="F71" s="675">
        <v>0</v>
      </c>
      <c r="G71" s="675">
        <v>0</v>
      </c>
      <c r="H71" s="675">
        <v>0</v>
      </c>
      <c r="I71" s="675">
        <v>0</v>
      </c>
      <c r="J71" s="675">
        <v>0</v>
      </c>
      <c r="K71" s="675">
        <v>0</v>
      </c>
      <c r="L71" s="675">
        <v>0</v>
      </c>
      <c r="M71" s="675">
        <v>0</v>
      </c>
      <c r="N71" s="675">
        <v>0</v>
      </c>
      <c r="O71" s="675">
        <v>0</v>
      </c>
      <c r="P71" s="675">
        <v>0</v>
      </c>
      <c r="Q71" s="444">
        <f t="shared" si="7"/>
        <v>0</v>
      </c>
    </row>
    <row r="72" spans="2:17">
      <c r="B72" s="330">
        <v>62</v>
      </c>
      <c r="C72" s="328" t="s">
        <v>1690</v>
      </c>
      <c r="D72" s="443">
        <f>'Budget production - SOMMAIRE'!H89</f>
        <v>0</v>
      </c>
      <c r="E72" s="675">
        <v>0</v>
      </c>
      <c r="F72" s="675">
        <v>0</v>
      </c>
      <c r="G72" s="675">
        <v>0</v>
      </c>
      <c r="H72" s="675">
        <v>0</v>
      </c>
      <c r="I72" s="675">
        <v>0</v>
      </c>
      <c r="J72" s="675">
        <v>0</v>
      </c>
      <c r="K72" s="675">
        <v>0</v>
      </c>
      <c r="L72" s="675">
        <v>0</v>
      </c>
      <c r="M72" s="675">
        <v>0</v>
      </c>
      <c r="N72" s="675">
        <v>0</v>
      </c>
      <c r="O72" s="675">
        <v>0</v>
      </c>
      <c r="P72" s="675">
        <v>0</v>
      </c>
      <c r="Q72" s="444">
        <f t="shared" si="7"/>
        <v>0</v>
      </c>
    </row>
    <row r="73" spans="2:17">
      <c r="B73" s="330">
        <v>63</v>
      </c>
      <c r="C73" s="328" t="s">
        <v>1691</v>
      </c>
      <c r="D73" s="443">
        <f>'Budget production - SOMMAIRE'!H90</f>
        <v>0</v>
      </c>
      <c r="E73" s="675">
        <v>0</v>
      </c>
      <c r="F73" s="675">
        <v>0</v>
      </c>
      <c r="G73" s="675">
        <v>0</v>
      </c>
      <c r="H73" s="675">
        <v>0</v>
      </c>
      <c r="I73" s="675">
        <v>0</v>
      </c>
      <c r="J73" s="675">
        <v>0</v>
      </c>
      <c r="K73" s="675">
        <v>0</v>
      </c>
      <c r="L73" s="675">
        <v>0</v>
      </c>
      <c r="M73" s="675">
        <v>0</v>
      </c>
      <c r="N73" s="675">
        <v>0</v>
      </c>
      <c r="O73" s="675">
        <v>0</v>
      </c>
      <c r="P73" s="675">
        <v>0</v>
      </c>
      <c r="Q73" s="444">
        <f t="shared" si="7"/>
        <v>0</v>
      </c>
    </row>
    <row r="74" spans="2:17">
      <c r="B74" s="330">
        <v>64</v>
      </c>
      <c r="C74" s="328" t="s">
        <v>1692</v>
      </c>
      <c r="D74" s="443">
        <f>'Budget production - SOMMAIRE'!H91</f>
        <v>0</v>
      </c>
      <c r="E74" s="675">
        <v>0</v>
      </c>
      <c r="F74" s="675">
        <v>0</v>
      </c>
      <c r="G74" s="675">
        <v>0</v>
      </c>
      <c r="H74" s="675">
        <v>0</v>
      </c>
      <c r="I74" s="675">
        <v>0</v>
      </c>
      <c r="J74" s="675">
        <v>0</v>
      </c>
      <c r="K74" s="675">
        <v>0</v>
      </c>
      <c r="L74" s="675">
        <v>0</v>
      </c>
      <c r="M74" s="675">
        <v>0</v>
      </c>
      <c r="N74" s="675">
        <v>0</v>
      </c>
      <c r="O74" s="675">
        <v>0</v>
      </c>
      <c r="P74" s="675">
        <v>0</v>
      </c>
      <c r="Q74" s="444">
        <f t="shared" si="7"/>
        <v>0</v>
      </c>
    </row>
    <row r="75" spans="2:17">
      <c r="B75" s="330">
        <v>65</v>
      </c>
      <c r="C75" s="328" t="s">
        <v>1693</v>
      </c>
      <c r="D75" s="443">
        <f>'Budget production - SOMMAIRE'!H92</f>
        <v>0</v>
      </c>
      <c r="E75" s="675">
        <v>0</v>
      </c>
      <c r="F75" s="675">
        <v>0</v>
      </c>
      <c r="G75" s="675">
        <v>0</v>
      </c>
      <c r="H75" s="675">
        <v>0</v>
      </c>
      <c r="I75" s="675">
        <v>0</v>
      </c>
      <c r="J75" s="675">
        <v>0</v>
      </c>
      <c r="K75" s="675">
        <v>0</v>
      </c>
      <c r="L75" s="675">
        <v>0</v>
      </c>
      <c r="M75" s="675">
        <v>0</v>
      </c>
      <c r="N75" s="675">
        <v>0</v>
      </c>
      <c r="O75" s="675">
        <v>0</v>
      </c>
      <c r="P75" s="675">
        <v>0</v>
      </c>
      <c r="Q75" s="444">
        <f t="shared" si="7"/>
        <v>0</v>
      </c>
    </row>
    <row r="76" spans="2:17">
      <c r="B76" s="330">
        <v>66</v>
      </c>
      <c r="C76" s="328" t="s">
        <v>642</v>
      </c>
      <c r="D76" s="443">
        <f>'Budget production - SOMMAIRE'!H93</f>
        <v>0</v>
      </c>
      <c r="E76" s="675">
        <v>0</v>
      </c>
      <c r="F76" s="675">
        <v>0</v>
      </c>
      <c r="G76" s="675">
        <v>0</v>
      </c>
      <c r="H76" s="675">
        <v>0</v>
      </c>
      <c r="I76" s="675">
        <v>0</v>
      </c>
      <c r="J76" s="675">
        <v>0</v>
      </c>
      <c r="K76" s="675">
        <v>0</v>
      </c>
      <c r="L76" s="675">
        <v>0</v>
      </c>
      <c r="M76" s="675">
        <v>0</v>
      </c>
      <c r="N76" s="675">
        <v>0</v>
      </c>
      <c r="O76" s="675">
        <v>0</v>
      </c>
      <c r="P76" s="675">
        <v>0</v>
      </c>
      <c r="Q76" s="444">
        <f t="shared" si="7"/>
        <v>0</v>
      </c>
    </row>
    <row r="77" spans="2:17">
      <c r="B77" s="330">
        <v>67</v>
      </c>
      <c r="C77" s="328" t="s">
        <v>1694</v>
      </c>
      <c r="D77" s="443">
        <f>'Budget production - SOMMAIRE'!H94</f>
        <v>0</v>
      </c>
      <c r="E77" s="675">
        <v>0</v>
      </c>
      <c r="F77" s="675">
        <v>0</v>
      </c>
      <c r="G77" s="675">
        <v>0</v>
      </c>
      <c r="H77" s="675">
        <v>0</v>
      </c>
      <c r="I77" s="675">
        <v>0</v>
      </c>
      <c r="J77" s="675">
        <v>0</v>
      </c>
      <c r="K77" s="675">
        <v>0</v>
      </c>
      <c r="L77" s="675">
        <v>0</v>
      </c>
      <c r="M77" s="675">
        <v>0</v>
      </c>
      <c r="N77" s="675">
        <v>0</v>
      </c>
      <c r="O77" s="675">
        <v>0</v>
      </c>
      <c r="P77" s="675">
        <v>0</v>
      </c>
      <c r="Q77" s="444">
        <f t="shared" si="7"/>
        <v>0</v>
      </c>
    </row>
    <row r="78" spans="2:17">
      <c r="B78" s="330">
        <v>68</v>
      </c>
      <c r="C78" s="332" t="s">
        <v>1695</v>
      </c>
      <c r="D78" s="443">
        <f>'Budget production - SOMMAIRE'!H95</f>
        <v>0</v>
      </c>
      <c r="E78" s="675">
        <v>0</v>
      </c>
      <c r="F78" s="675">
        <v>0</v>
      </c>
      <c r="G78" s="675">
        <v>0</v>
      </c>
      <c r="H78" s="675">
        <v>0</v>
      </c>
      <c r="I78" s="675">
        <v>0</v>
      </c>
      <c r="J78" s="675">
        <v>0</v>
      </c>
      <c r="K78" s="675">
        <v>0</v>
      </c>
      <c r="L78" s="675">
        <v>0</v>
      </c>
      <c r="M78" s="675">
        <v>0</v>
      </c>
      <c r="N78" s="675">
        <v>0</v>
      </c>
      <c r="O78" s="675">
        <v>0</v>
      </c>
      <c r="P78" s="675">
        <v>0</v>
      </c>
      <c r="Q78" s="444">
        <f t="shared" si="7"/>
        <v>0</v>
      </c>
    </row>
    <row r="79" spans="2:17">
      <c r="B79" s="330">
        <v>69</v>
      </c>
      <c r="C79" s="328" t="s">
        <v>645</v>
      </c>
      <c r="D79" s="443">
        <f>'Budget production - SOMMAIRE'!H96</f>
        <v>0</v>
      </c>
      <c r="E79" s="675">
        <v>0</v>
      </c>
      <c r="F79" s="675">
        <v>0</v>
      </c>
      <c r="G79" s="675">
        <v>0</v>
      </c>
      <c r="H79" s="675">
        <v>0</v>
      </c>
      <c r="I79" s="675">
        <v>0</v>
      </c>
      <c r="J79" s="675">
        <v>0</v>
      </c>
      <c r="K79" s="675">
        <v>0</v>
      </c>
      <c r="L79" s="675">
        <v>0</v>
      </c>
      <c r="M79" s="675">
        <v>0</v>
      </c>
      <c r="N79" s="675">
        <v>0</v>
      </c>
      <c r="O79" s="675">
        <v>0</v>
      </c>
      <c r="P79" s="675">
        <v>0</v>
      </c>
      <c r="Q79" s="444">
        <f t="shared" si="7"/>
        <v>0</v>
      </c>
    </row>
    <row r="80" spans="2:17">
      <c r="B80" s="327"/>
      <c r="C80" s="328"/>
      <c r="D80" s="381"/>
      <c r="E80" s="381"/>
      <c r="F80" s="381"/>
      <c r="G80" s="381"/>
      <c r="H80" s="381"/>
      <c r="I80" s="381"/>
      <c r="J80" s="381"/>
      <c r="K80" s="381"/>
      <c r="L80" s="381"/>
      <c r="M80" s="381"/>
      <c r="N80" s="381"/>
      <c r="O80" s="381"/>
      <c r="P80" s="381"/>
      <c r="Q80" s="382"/>
    </row>
    <row r="81" spans="1:52" s="333" customFormat="1">
      <c r="A81" s="691"/>
      <c r="B81" s="327"/>
      <c r="C81" s="447" t="s">
        <v>1696</v>
      </c>
      <c r="D81" s="445">
        <f>SUM(D70:D79)</f>
        <v>0</v>
      </c>
      <c r="E81" s="445">
        <f t="shared" ref="E81:P81" si="8">SUM(E70:E79)</f>
        <v>0</v>
      </c>
      <c r="F81" s="445">
        <f t="shared" si="8"/>
        <v>0</v>
      </c>
      <c r="G81" s="445">
        <f t="shared" si="8"/>
        <v>0</v>
      </c>
      <c r="H81" s="445">
        <f t="shared" si="8"/>
        <v>0</v>
      </c>
      <c r="I81" s="445">
        <f t="shared" si="8"/>
        <v>0</v>
      </c>
      <c r="J81" s="445">
        <f t="shared" si="8"/>
        <v>0</v>
      </c>
      <c r="K81" s="445">
        <f t="shared" si="8"/>
        <v>0</v>
      </c>
      <c r="L81" s="445">
        <f t="shared" si="8"/>
        <v>0</v>
      </c>
      <c r="M81" s="445">
        <f t="shared" si="8"/>
        <v>0</v>
      </c>
      <c r="N81" s="445">
        <f t="shared" si="8"/>
        <v>0</v>
      </c>
      <c r="O81" s="445">
        <f t="shared" si="8"/>
        <v>0</v>
      </c>
      <c r="P81" s="445">
        <f t="shared" si="8"/>
        <v>0</v>
      </c>
      <c r="Q81" s="446">
        <f>SUM(E81:P81)</f>
        <v>0</v>
      </c>
      <c r="R81" s="691"/>
      <c r="S81" s="691"/>
      <c r="T81" s="691"/>
      <c r="U81" s="691"/>
      <c r="V81" s="691"/>
      <c r="W81" s="691"/>
      <c r="X81" s="691"/>
      <c r="Y81" s="691"/>
      <c r="Z81" s="691"/>
      <c r="AA81" s="691"/>
      <c r="AB81" s="691"/>
      <c r="AC81" s="691"/>
      <c r="AD81" s="691"/>
      <c r="AE81" s="691"/>
      <c r="AF81" s="691"/>
      <c r="AG81" s="691"/>
      <c r="AH81" s="691"/>
      <c r="AI81" s="691"/>
      <c r="AJ81" s="691"/>
      <c r="AK81" s="691"/>
      <c r="AL81" s="691"/>
      <c r="AM81" s="691"/>
      <c r="AN81" s="691"/>
      <c r="AO81" s="691"/>
      <c r="AP81" s="691"/>
      <c r="AQ81" s="691"/>
      <c r="AR81" s="691"/>
      <c r="AS81" s="691"/>
      <c r="AT81" s="691"/>
      <c r="AU81" s="691"/>
      <c r="AV81" s="691"/>
      <c r="AW81" s="691"/>
      <c r="AX81" s="691"/>
      <c r="AY81" s="691"/>
      <c r="AZ81" s="691"/>
    </row>
    <row r="82" spans="1:52">
      <c r="B82" s="327"/>
      <c r="C82" s="328"/>
      <c r="D82" s="381"/>
      <c r="E82" s="381"/>
      <c r="F82" s="381"/>
      <c r="G82" s="381"/>
      <c r="H82" s="381"/>
      <c r="I82" s="381"/>
      <c r="J82" s="381"/>
      <c r="K82" s="381"/>
      <c r="L82" s="381"/>
      <c r="M82" s="381"/>
      <c r="N82" s="381"/>
      <c r="O82" s="381"/>
      <c r="P82" s="381"/>
      <c r="Q82" s="382"/>
    </row>
    <row r="83" spans="1:52" s="333" customFormat="1" ht="26">
      <c r="A83" s="691"/>
      <c r="B83" s="327"/>
      <c r="C83" s="447" t="s">
        <v>1697</v>
      </c>
      <c r="D83" s="445">
        <f>D81+D68</f>
        <v>0</v>
      </c>
      <c r="E83" s="445">
        <f t="shared" ref="E83:Q83" si="9">E81+E68</f>
        <v>0</v>
      </c>
      <c r="F83" s="445">
        <f t="shared" si="9"/>
        <v>0</v>
      </c>
      <c r="G83" s="445">
        <f t="shared" si="9"/>
        <v>0</v>
      </c>
      <c r="H83" s="445">
        <f t="shared" si="9"/>
        <v>0</v>
      </c>
      <c r="I83" s="445">
        <f t="shared" si="9"/>
        <v>0</v>
      </c>
      <c r="J83" s="445">
        <f t="shared" si="9"/>
        <v>0</v>
      </c>
      <c r="K83" s="445">
        <f t="shared" si="9"/>
        <v>0</v>
      </c>
      <c r="L83" s="445">
        <f t="shared" si="9"/>
        <v>0</v>
      </c>
      <c r="M83" s="445">
        <f t="shared" si="9"/>
        <v>0</v>
      </c>
      <c r="N83" s="445">
        <f t="shared" si="9"/>
        <v>0</v>
      </c>
      <c r="O83" s="445">
        <f t="shared" si="9"/>
        <v>0</v>
      </c>
      <c r="P83" s="445">
        <f t="shared" si="9"/>
        <v>0</v>
      </c>
      <c r="Q83" s="446">
        <f t="shared" si="9"/>
        <v>0</v>
      </c>
      <c r="R83" s="691"/>
      <c r="S83" s="691"/>
      <c r="T83" s="691"/>
      <c r="U83" s="691"/>
      <c r="V83" s="691"/>
      <c r="W83" s="691"/>
      <c r="X83" s="691"/>
      <c r="Y83" s="691"/>
      <c r="Z83" s="691"/>
      <c r="AA83" s="691"/>
      <c r="AB83" s="691"/>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691"/>
      <c r="AY83" s="691"/>
      <c r="AZ83" s="691"/>
    </row>
    <row r="84" spans="1:52">
      <c r="B84" s="327"/>
      <c r="C84" s="328"/>
      <c r="D84" s="381"/>
      <c r="E84" s="381"/>
      <c r="F84" s="381"/>
      <c r="G84" s="381"/>
      <c r="H84" s="381"/>
      <c r="I84" s="381"/>
      <c r="J84" s="381"/>
      <c r="K84" s="381"/>
      <c r="L84" s="381"/>
      <c r="M84" s="381"/>
      <c r="N84" s="381"/>
      <c r="O84" s="381"/>
      <c r="P84" s="381"/>
      <c r="Q84" s="382"/>
    </row>
    <row r="85" spans="1:52">
      <c r="B85" s="338">
        <v>70</v>
      </c>
      <c r="C85" s="328" t="s">
        <v>2946</v>
      </c>
      <c r="D85" s="443">
        <f>'Budget production - SOMMAIRE'!H100</f>
        <v>0</v>
      </c>
      <c r="E85" s="675">
        <v>0</v>
      </c>
      <c r="F85" s="675">
        <v>0</v>
      </c>
      <c r="G85" s="675">
        <v>0</v>
      </c>
      <c r="H85" s="675">
        <v>0</v>
      </c>
      <c r="I85" s="675">
        <v>0</v>
      </c>
      <c r="J85" s="675">
        <v>0</v>
      </c>
      <c r="K85" s="675">
        <v>0</v>
      </c>
      <c r="L85" s="675">
        <v>0</v>
      </c>
      <c r="M85" s="675">
        <v>0</v>
      </c>
      <c r="N85" s="675">
        <v>0</v>
      </c>
      <c r="O85" s="675">
        <v>0</v>
      </c>
      <c r="P85" s="675">
        <v>0</v>
      </c>
      <c r="Q85" s="444">
        <f>SUM(E85:P85)</f>
        <v>0</v>
      </c>
    </row>
    <row r="86" spans="1:52">
      <c r="B86" s="330">
        <v>71</v>
      </c>
      <c r="C86" s="328" t="s">
        <v>648</v>
      </c>
      <c r="D86" s="443">
        <f>'Budget production - SOMMAIRE'!H101</f>
        <v>0</v>
      </c>
      <c r="E86" s="675">
        <v>0</v>
      </c>
      <c r="F86" s="675">
        <v>0</v>
      </c>
      <c r="G86" s="675">
        <v>0</v>
      </c>
      <c r="H86" s="675">
        <v>0</v>
      </c>
      <c r="I86" s="675">
        <v>0</v>
      </c>
      <c r="J86" s="675">
        <v>0</v>
      </c>
      <c r="K86" s="675">
        <v>0</v>
      </c>
      <c r="L86" s="675">
        <v>0</v>
      </c>
      <c r="M86" s="675">
        <v>0</v>
      </c>
      <c r="N86" s="675">
        <v>0</v>
      </c>
      <c r="O86" s="675">
        <v>0</v>
      </c>
      <c r="P86" s="675">
        <v>0</v>
      </c>
      <c r="Q86" s="444">
        <f>SUM(E86:P86)</f>
        <v>0</v>
      </c>
    </row>
    <row r="87" spans="1:52">
      <c r="B87" s="330">
        <v>72</v>
      </c>
      <c r="C87" s="328" t="s">
        <v>649</v>
      </c>
      <c r="D87" s="443">
        <f>'Budget production - SOMMAIRE'!H102</f>
        <v>0</v>
      </c>
      <c r="E87" s="675">
        <v>0</v>
      </c>
      <c r="F87" s="675">
        <v>0</v>
      </c>
      <c r="G87" s="675">
        <v>0</v>
      </c>
      <c r="H87" s="675">
        <v>0</v>
      </c>
      <c r="I87" s="675">
        <v>0</v>
      </c>
      <c r="J87" s="675">
        <v>0</v>
      </c>
      <c r="K87" s="675">
        <v>0</v>
      </c>
      <c r="L87" s="675">
        <v>0</v>
      </c>
      <c r="M87" s="675">
        <v>0</v>
      </c>
      <c r="N87" s="675">
        <v>0</v>
      </c>
      <c r="O87" s="675">
        <v>0</v>
      </c>
      <c r="P87" s="675">
        <v>0</v>
      </c>
      <c r="Q87" s="444">
        <f>SUM(E87:P87)</f>
        <v>0</v>
      </c>
    </row>
    <row r="88" spans="1:52">
      <c r="B88" s="334"/>
      <c r="C88" s="331"/>
      <c r="D88" s="385"/>
      <c r="E88" s="385"/>
      <c r="F88" s="385"/>
      <c r="G88" s="385"/>
      <c r="H88" s="385"/>
      <c r="I88" s="385"/>
      <c r="J88" s="385"/>
      <c r="K88" s="385"/>
      <c r="L88" s="385"/>
      <c r="M88" s="385"/>
      <c r="N88" s="385"/>
      <c r="O88" s="385"/>
      <c r="P88" s="385"/>
      <c r="Q88" s="386"/>
    </row>
    <row r="89" spans="1:52">
      <c r="B89" s="334"/>
      <c r="C89" s="447" t="s">
        <v>2820</v>
      </c>
      <c r="D89" s="445">
        <f>SUM(D85:D87)</f>
        <v>0</v>
      </c>
      <c r="E89" s="445">
        <f t="shared" ref="E89:P89" si="10">SUM(E85:E87)</f>
        <v>0</v>
      </c>
      <c r="F89" s="445">
        <f t="shared" si="10"/>
        <v>0</v>
      </c>
      <c r="G89" s="445">
        <f t="shared" si="10"/>
        <v>0</v>
      </c>
      <c r="H89" s="445">
        <f t="shared" si="10"/>
        <v>0</v>
      </c>
      <c r="I89" s="445">
        <f t="shared" si="10"/>
        <v>0</v>
      </c>
      <c r="J89" s="445">
        <f t="shared" si="10"/>
        <v>0</v>
      </c>
      <c r="K89" s="445">
        <f t="shared" si="10"/>
        <v>0</v>
      </c>
      <c r="L89" s="445">
        <f t="shared" si="10"/>
        <v>0</v>
      </c>
      <c r="M89" s="445">
        <f t="shared" si="10"/>
        <v>0</v>
      </c>
      <c r="N89" s="445">
        <f t="shared" si="10"/>
        <v>0</v>
      </c>
      <c r="O89" s="445">
        <f t="shared" si="10"/>
        <v>0</v>
      </c>
      <c r="P89" s="445">
        <f t="shared" si="10"/>
        <v>0</v>
      </c>
      <c r="Q89" s="446">
        <f>SUM(E89:P89)</f>
        <v>0</v>
      </c>
    </row>
    <row r="90" spans="1:52">
      <c r="B90" s="334"/>
      <c r="C90" s="331"/>
      <c r="D90" s="385"/>
      <c r="E90" s="385"/>
      <c r="F90" s="385"/>
      <c r="G90" s="385"/>
      <c r="H90" s="385"/>
      <c r="I90" s="385"/>
      <c r="J90" s="385"/>
      <c r="K90" s="385"/>
      <c r="L90" s="385"/>
      <c r="M90" s="385"/>
      <c r="N90" s="385"/>
      <c r="O90" s="385"/>
      <c r="P90" s="385"/>
      <c r="Q90" s="386"/>
    </row>
    <row r="91" spans="1:52">
      <c r="B91" s="330">
        <v>80</v>
      </c>
      <c r="C91" s="328" t="s">
        <v>1101</v>
      </c>
      <c r="D91" s="443">
        <f>'Budget production - SOMMAIRE'!H105</f>
        <v>0</v>
      </c>
      <c r="E91" s="675">
        <v>0</v>
      </c>
      <c r="F91" s="675">
        <v>0</v>
      </c>
      <c r="G91" s="675">
        <v>0</v>
      </c>
      <c r="H91" s="675">
        <v>0</v>
      </c>
      <c r="I91" s="675">
        <v>0</v>
      </c>
      <c r="J91" s="675">
        <v>0</v>
      </c>
      <c r="K91" s="675">
        <v>0</v>
      </c>
      <c r="L91" s="675">
        <v>0</v>
      </c>
      <c r="M91" s="675">
        <v>0</v>
      </c>
      <c r="N91" s="675">
        <v>0</v>
      </c>
      <c r="O91" s="675">
        <v>0</v>
      </c>
      <c r="P91" s="675">
        <v>0</v>
      </c>
      <c r="Q91" s="444">
        <f>SUM(E91:P91)</f>
        <v>0</v>
      </c>
    </row>
    <row r="92" spans="1:52">
      <c r="B92" s="334"/>
      <c r="C92" s="331"/>
      <c r="D92" s="385"/>
      <c r="E92" s="385"/>
      <c r="F92" s="385"/>
      <c r="G92" s="385"/>
      <c r="H92" s="385"/>
      <c r="I92" s="385"/>
      <c r="J92" s="385"/>
      <c r="K92" s="385"/>
      <c r="L92" s="385"/>
      <c r="M92" s="385"/>
      <c r="N92" s="385"/>
      <c r="O92" s="385"/>
      <c r="P92" s="385"/>
      <c r="Q92" s="386"/>
    </row>
    <row r="93" spans="1:52">
      <c r="B93" s="334"/>
      <c r="C93" s="447" t="s">
        <v>1698</v>
      </c>
      <c r="D93" s="445">
        <f t="shared" ref="D93:P93" si="11">D91+D89+D83+D14</f>
        <v>0</v>
      </c>
      <c r="E93" s="445">
        <f t="shared" si="11"/>
        <v>0</v>
      </c>
      <c r="F93" s="445">
        <f t="shared" si="11"/>
        <v>0</v>
      </c>
      <c r="G93" s="445">
        <f t="shared" si="11"/>
        <v>0</v>
      </c>
      <c r="H93" s="445">
        <f t="shared" si="11"/>
        <v>0</v>
      </c>
      <c r="I93" s="445">
        <f t="shared" si="11"/>
        <v>0</v>
      </c>
      <c r="J93" s="445">
        <f t="shared" si="11"/>
        <v>0</v>
      </c>
      <c r="K93" s="445">
        <f t="shared" si="11"/>
        <v>0</v>
      </c>
      <c r="L93" s="445">
        <f t="shared" si="11"/>
        <v>0</v>
      </c>
      <c r="M93" s="445">
        <f t="shared" si="11"/>
        <v>0</v>
      </c>
      <c r="N93" s="445">
        <f t="shared" si="11"/>
        <v>0</v>
      </c>
      <c r="O93" s="445">
        <f t="shared" si="11"/>
        <v>0</v>
      </c>
      <c r="P93" s="445">
        <f t="shared" si="11"/>
        <v>0</v>
      </c>
      <c r="Q93" s="446">
        <f>SUM(E93:P93)</f>
        <v>0</v>
      </c>
    </row>
    <row r="94" spans="1:52">
      <c r="B94" s="334"/>
      <c r="C94" s="331"/>
      <c r="D94" s="385"/>
      <c r="E94" s="385"/>
      <c r="F94" s="385"/>
      <c r="G94" s="385"/>
      <c r="H94" s="385"/>
      <c r="I94" s="385"/>
      <c r="J94" s="385"/>
      <c r="K94" s="385"/>
      <c r="L94" s="385"/>
      <c r="M94" s="385"/>
      <c r="N94" s="385"/>
      <c r="O94" s="385"/>
      <c r="P94" s="385"/>
      <c r="Q94" s="386"/>
    </row>
    <row r="95" spans="1:52">
      <c r="B95" s="330">
        <v>81</v>
      </c>
      <c r="C95" s="328" t="s">
        <v>652</v>
      </c>
      <c r="D95" s="443">
        <f>'Budget production - SOMMAIRE'!H106</f>
        <v>0</v>
      </c>
      <c r="E95" s="379">
        <v>0</v>
      </c>
      <c r="F95" s="379">
        <v>0</v>
      </c>
      <c r="G95" s="379">
        <v>0</v>
      </c>
      <c r="H95" s="379">
        <v>0</v>
      </c>
      <c r="I95" s="379">
        <v>0</v>
      </c>
      <c r="J95" s="379">
        <v>0</v>
      </c>
      <c r="K95" s="379">
        <v>0</v>
      </c>
      <c r="L95" s="379">
        <v>0</v>
      </c>
      <c r="M95" s="379">
        <v>0</v>
      </c>
      <c r="N95" s="379">
        <v>0</v>
      </c>
      <c r="O95" s="379">
        <v>0</v>
      </c>
      <c r="P95" s="379">
        <v>0</v>
      </c>
      <c r="Q95" s="444">
        <f>SUM(E95:P95)</f>
        <v>0</v>
      </c>
    </row>
    <row r="96" spans="1:52">
      <c r="B96" s="330"/>
      <c r="C96" s="328"/>
      <c r="D96" s="379"/>
      <c r="E96" s="379"/>
      <c r="F96" s="379"/>
      <c r="G96" s="379"/>
      <c r="H96" s="379"/>
      <c r="I96" s="379"/>
      <c r="J96" s="379"/>
      <c r="K96" s="379"/>
      <c r="L96" s="379"/>
      <c r="M96" s="379"/>
      <c r="N96" s="379"/>
      <c r="O96" s="379"/>
      <c r="P96" s="379"/>
      <c r="Q96" s="383"/>
    </row>
    <row r="97" spans="1:52" ht="39">
      <c r="B97" s="892">
        <v>85</v>
      </c>
      <c r="C97" s="893" t="s">
        <v>2953</v>
      </c>
      <c r="D97" s="443">
        <f>'Budget production - SOMMAIRE'!H109</f>
        <v>0</v>
      </c>
      <c r="E97" s="379">
        <v>0</v>
      </c>
      <c r="F97" s="379">
        <v>0</v>
      </c>
      <c r="G97" s="379">
        <v>0</v>
      </c>
      <c r="H97" s="379">
        <v>0</v>
      </c>
      <c r="I97" s="379">
        <v>0</v>
      </c>
      <c r="J97" s="379">
        <v>0</v>
      </c>
      <c r="K97" s="379">
        <v>0</v>
      </c>
      <c r="L97" s="379">
        <v>0</v>
      </c>
      <c r="M97" s="379">
        <v>0</v>
      </c>
      <c r="N97" s="379">
        <v>0</v>
      </c>
      <c r="O97" s="379">
        <v>0</v>
      </c>
      <c r="P97" s="379">
        <v>0</v>
      </c>
      <c r="Q97" s="444">
        <f>SUM(E97:P97)</f>
        <v>0</v>
      </c>
    </row>
    <row r="98" spans="1:52" s="333" customFormat="1" ht="24.75" customHeight="1">
      <c r="A98" s="691"/>
      <c r="B98" s="334"/>
      <c r="C98" s="447" t="s">
        <v>2811</v>
      </c>
      <c r="D98" s="448">
        <f t="shared" ref="D98:Q98" si="12">SUM(D14,D68,D81,D89,D91,D95,D96,D97)</f>
        <v>0</v>
      </c>
      <c r="E98" s="448">
        <f t="shared" si="12"/>
        <v>0</v>
      </c>
      <c r="F98" s="448">
        <f t="shared" si="12"/>
        <v>0</v>
      </c>
      <c r="G98" s="448">
        <f t="shared" si="12"/>
        <v>0</v>
      </c>
      <c r="H98" s="448">
        <f t="shared" si="12"/>
        <v>0</v>
      </c>
      <c r="I98" s="448">
        <f t="shared" si="12"/>
        <v>0</v>
      </c>
      <c r="J98" s="448">
        <f t="shared" si="12"/>
        <v>0</v>
      </c>
      <c r="K98" s="448">
        <f t="shared" si="12"/>
        <v>0</v>
      </c>
      <c r="L98" s="448">
        <f t="shared" si="12"/>
        <v>0</v>
      </c>
      <c r="M98" s="448">
        <f t="shared" si="12"/>
        <v>0</v>
      </c>
      <c r="N98" s="448">
        <f t="shared" si="12"/>
        <v>0</v>
      </c>
      <c r="O98" s="448">
        <f t="shared" si="12"/>
        <v>0</v>
      </c>
      <c r="P98" s="448">
        <f t="shared" si="12"/>
        <v>0</v>
      </c>
      <c r="Q98" s="449">
        <f t="shared" si="12"/>
        <v>0</v>
      </c>
      <c r="R98" s="691"/>
      <c r="S98" s="691"/>
      <c r="T98" s="691"/>
      <c r="U98" s="691"/>
      <c r="V98" s="691"/>
      <c r="W98" s="691"/>
      <c r="X98" s="691"/>
      <c r="Y98" s="691"/>
      <c r="Z98" s="691"/>
      <c r="AA98" s="691"/>
      <c r="AB98" s="691"/>
      <c r="AC98" s="691"/>
      <c r="AD98" s="691"/>
      <c r="AE98" s="691"/>
      <c r="AF98" s="691"/>
      <c r="AG98" s="691"/>
      <c r="AH98" s="691"/>
      <c r="AI98" s="691"/>
      <c r="AJ98" s="691"/>
      <c r="AK98" s="691"/>
      <c r="AL98" s="691"/>
      <c r="AM98" s="691"/>
      <c r="AN98" s="691"/>
      <c r="AO98" s="691"/>
      <c r="AP98" s="691"/>
      <c r="AQ98" s="691"/>
      <c r="AR98" s="691"/>
      <c r="AS98" s="691"/>
      <c r="AT98" s="691"/>
      <c r="AU98" s="691"/>
      <c r="AV98" s="691"/>
      <c r="AW98" s="691"/>
      <c r="AX98" s="691"/>
      <c r="AY98" s="691"/>
      <c r="AZ98" s="691"/>
    </row>
    <row r="99" spans="1:52">
      <c r="B99" s="334"/>
      <c r="C99" s="331"/>
      <c r="D99" s="387"/>
      <c r="E99" s="387"/>
      <c r="F99" s="387"/>
      <c r="G99" s="387"/>
      <c r="H99" s="387"/>
      <c r="I99" s="387"/>
      <c r="J99" s="387"/>
      <c r="K99" s="387"/>
      <c r="L99" s="387"/>
      <c r="M99" s="387"/>
      <c r="N99" s="387"/>
      <c r="O99" s="387"/>
      <c r="P99" s="387"/>
      <c r="Q99" s="388"/>
    </row>
    <row r="100" spans="1:52">
      <c r="B100" s="334"/>
      <c r="C100" s="328" t="s">
        <v>1699</v>
      </c>
      <c r="D100" s="676">
        <v>0</v>
      </c>
      <c r="E100" s="676">
        <v>0</v>
      </c>
      <c r="F100" s="676">
        <v>0</v>
      </c>
      <c r="G100" s="676">
        <v>0</v>
      </c>
      <c r="H100" s="676">
        <v>0</v>
      </c>
      <c r="I100" s="676">
        <v>0</v>
      </c>
      <c r="J100" s="676">
        <v>0</v>
      </c>
      <c r="K100" s="676">
        <v>0</v>
      </c>
      <c r="L100" s="676">
        <v>0</v>
      </c>
      <c r="M100" s="676">
        <v>0</v>
      </c>
      <c r="N100" s="676">
        <v>0</v>
      </c>
      <c r="O100" s="676">
        <v>0</v>
      </c>
      <c r="P100" s="676">
        <v>0</v>
      </c>
      <c r="Q100" s="388"/>
    </row>
    <row r="101" spans="1:52">
      <c r="B101" s="334"/>
      <c r="C101" s="328"/>
      <c r="D101" s="677"/>
      <c r="E101" s="381"/>
      <c r="F101" s="381"/>
      <c r="G101" s="381"/>
      <c r="H101" s="381"/>
      <c r="I101" s="381"/>
      <c r="J101" s="381"/>
      <c r="K101" s="381"/>
      <c r="L101" s="381"/>
      <c r="M101" s="381"/>
      <c r="N101" s="381"/>
      <c r="O101" s="381"/>
      <c r="P101" s="381"/>
      <c r="Q101" s="382"/>
    </row>
    <row r="102" spans="1:52" ht="15.75" customHeight="1">
      <c r="B102" s="334"/>
      <c r="C102" s="328" t="s">
        <v>1700</v>
      </c>
      <c r="D102" s="675">
        <v>0</v>
      </c>
      <c r="E102" s="675">
        <v>0</v>
      </c>
      <c r="F102" s="675">
        <v>0</v>
      </c>
      <c r="G102" s="675">
        <v>0</v>
      </c>
      <c r="H102" s="675">
        <v>0</v>
      </c>
      <c r="I102" s="675">
        <v>0</v>
      </c>
      <c r="J102" s="675">
        <v>0</v>
      </c>
      <c r="K102" s="675">
        <v>0</v>
      </c>
      <c r="L102" s="675">
        <v>0</v>
      </c>
      <c r="M102" s="675">
        <v>0</v>
      </c>
      <c r="N102" s="675">
        <v>0</v>
      </c>
      <c r="O102" s="675">
        <v>0</v>
      </c>
      <c r="P102" s="675">
        <v>0</v>
      </c>
      <c r="Q102" s="383">
        <f>SUM(E102:P102)</f>
        <v>0</v>
      </c>
    </row>
    <row r="103" spans="1:52" ht="15" customHeight="1">
      <c r="B103" s="334"/>
      <c r="C103" s="328" t="s">
        <v>1701</v>
      </c>
      <c r="D103" s="675">
        <v>0</v>
      </c>
      <c r="E103" s="675">
        <v>0</v>
      </c>
      <c r="F103" s="675">
        <v>0</v>
      </c>
      <c r="G103" s="675">
        <v>0</v>
      </c>
      <c r="H103" s="675">
        <v>0</v>
      </c>
      <c r="I103" s="675">
        <v>0</v>
      </c>
      <c r="J103" s="675">
        <v>0</v>
      </c>
      <c r="K103" s="675">
        <v>0</v>
      </c>
      <c r="L103" s="675">
        <v>0</v>
      </c>
      <c r="M103" s="675">
        <v>0</v>
      </c>
      <c r="N103" s="675">
        <v>0</v>
      </c>
      <c r="O103" s="675">
        <v>0</v>
      </c>
      <c r="P103" s="675">
        <v>0</v>
      </c>
      <c r="Q103" s="383">
        <f t="shared" ref="Q103:Q111" si="13">SUM(E103:P103)</f>
        <v>0</v>
      </c>
    </row>
    <row r="104" spans="1:52">
      <c r="B104" s="334"/>
      <c r="C104" s="328" t="s">
        <v>1702</v>
      </c>
      <c r="D104" s="675">
        <v>0</v>
      </c>
      <c r="E104" s="675">
        <v>0</v>
      </c>
      <c r="F104" s="675">
        <v>0</v>
      </c>
      <c r="G104" s="675">
        <v>0</v>
      </c>
      <c r="H104" s="675">
        <v>0</v>
      </c>
      <c r="I104" s="675">
        <v>0</v>
      </c>
      <c r="J104" s="675">
        <v>0</v>
      </c>
      <c r="K104" s="675">
        <v>0</v>
      </c>
      <c r="L104" s="675">
        <v>0</v>
      </c>
      <c r="M104" s="675">
        <v>0</v>
      </c>
      <c r="N104" s="675">
        <v>0</v>
      </c>
      <c r="O104" s="675">
        <v>0</v>
      </c>
      <c r="P104" s="675">
        <v>0</v>
      </c>
      <c r="Q104" s="383">
        <f t="shared" si="13"/>
        <v>0</v>
      </c>
    </row>
    <row r="105" spans="1:52">
      <c r="B105" s="334"/>
      <c r="C105" s="328" t="s">
        <v>1703</v>
      </c>
      <c r="D105" s="675">
        <v>0</v>
      </c>
      <c r="E105" s="675">
        <v>0</v>
      </c>
      <c r="F105" s="675">
        <v>0</v>
      </c>
      <c r="G105" s="675">
        <v>0</v>
      </c>
      <c r="H105" s="675">
        <v>0</v>
      </c>
      <c r="I105" s="675">
        <v>0</v>
      </c>
      <c r="J105" s="675">
        <v>0</v>
      </c>
      <c r="K105" s="675">
        <v>0</v>
      </c>
      <c r="L105" s="675">
        <v>0</v>
      </c>
      <c r="M105" s="675">
        <v>0</v>
      </c>
      <c r="N105" s="675">
        <v>0</v>
      </c>
      <c r="O105" s="675">
        <v>0</v>
      </c>
      <c r="P105" s="675">
        <v>0</v>
      </c>
      <c r="Q105" s="383">
        <f t="shared" si="13"/>
        <v>0</v>
      </c>
    </row>
    <row r="106" spans="1:52">
      <c r="B106" s="334"/>
      <c r="C106" s="328" t="s">
        <v>2825</v>
      </c>
      <c r="D106" s="443">
        <f>'Structure de financement'!F4</f>
        <v>0</v>
      </c>
      <c r="E106" s="675">
        <v>0</v>
      </c>
      <c r="F106" s="675">
        <v>0</v>
      </c>
      <c r="G106" s="675">
        <v>0</v>
      </c>
      <c r="H106" s="675">
        <v>0</v>
      </c>
      <c r="I106" s="675">
        <v>0</v>
      </c>
      <c r="J106" s="675">
        <v>0</v>
      </c>
      <c r="K106" s="675">
        <v>0</v>
      </c>
      <c r="L106" s="675">
        <v>0</v>
      </c>
      <c r="M106" s="675">
        <v>0</v>
      </c>
      <c r="N106" s="675">
        <v>0</v>
      </c>
      <c r="O106" s="675">
        <v>0</v>
      </c>
      <c r="P106" s="675">
        <v>0</v>
      </c>
      <c r="Q106" s="383">
        <f t="shared" si="13"/>
        <v>0</v>
      </c>
    </row>
    <row r="107" spans="1:52">
      <c r="B107" s="334"/>
      <c r="C107" s="328" t="s">
        <v>1704</v>
      </c>
      <c r="D107" s="675">
        <v>0</v>
      </c>
      <c r="E107" s="675">
        <v>0</v>
      </c>
      <c r="F107" s="675">
        <v>0</v>
      </c>
      <c r="G107" s="675">
        <v>0</v>
      </c>
      <c r="H107" s="675">
        <v>0</v>
      </c>
      <c r="I107" s="675">
        <v>0</v>
      </c>
      <c r="J107" s="675">
        <v>0</v>
      </c>
      <c r="K107" s="675">
        <v>0</v>
      </c>
      <c r="L107" s="675">
        <v>0</v>
      </c>
      <c r="M107" s="675">
        <v>0</v>
      </c>
      <c r="N107" s="675">
        <v>0</v>
      </c>
      <c r="O107" s="675">
        <v>0</v>
      </c>
      <c r="P107" s="675">
        <v>0</v>
      </c>
      <c r="Q107" s="383">
        <f t="shared" ref="Q107" si="14">SUM(E107:P107)</f>
        <v>0</v>
      </c>
    </row>
    <row r="108" spans="1:52">
      <c r="B108" s="334"/>
      <c r="C108" s="328" t="s">
        <v>1705</v>
      </c>
      <c r="D108" s="675">
        <v>0</v>
      </c>
      <c r="E108" s="675">
        <v>0</v>
      </c>
      <c r="F108" s="675">
        <v>0</v>
      </c>
      <c r="G108" s="675">
        <v>0</v>
      </c>
      <c r="H108" s="675">
        <v>0</v>
      </c>
      <c r="I108" s="675">
        <v>0</v>
      </c>
      <c r="J108" s="675">
        <v>0</v>
      </c>
      <c r="K108" s="675">
        <v>0</v>
      </c>
      <c r="L108" s="675">
        <v>0</v>
      </c>
      <c r="M108" s="675">
        <v>0</v>
      </c>
      <c r="N108" s="675">
        <v>0</v>
      </c>
      <c r="O108" s="675">
        <v>0</v>
      </c>
      <c r="P108" s="675">
        <v>0</v>
      </c>
      <c r="Q108" s="383">
        <f t="shared" si="13"/>
        <v>0</v>
      </c>
    </row>
    <row r="109" spans="1:52" ht="26">
      <c r="B109" s="334"/>
      <c r="C109" s="328" t="s">
        <v>1706</v>
      </c>
      <c r="D109" s="675">
        <v>0</v>
      </c>
      <c r="E109" s="675">
        <v>0</v>
      </c>
      <c r="F109" s="675">
        <v>0</v>
      </c>
      <c r="G109" s="675">
        <v>0</v>
      </c>
      <c r="H109" s="675">
        <v>0</v>
      </c>
      <c r="I109" s="675">
        <v>0</v>
      </c>
      <c r="J109" s="675">
        <v>0</v>
      </c>
      <c r="K109" s="675">
        <v>0</v>
      </c>
      <c r="L109" s="675">
        <v>0</v>
      </c>
      <c r="M109" s="675">
        <v>0</v>
      </c>
      <c r="N109" s="675">
        <v>0</v>
      </c>
      <c r="O109" s="675">
        <v>0</v>
      </c>
      <c r="P109" s="675">
        <v>0</v>
      </c>
      <c r="Q109" s="383">
        <f t="shared" si="13"/>
        <v>0</v>
      </c>
    </row>
    <row r="110" spans="1:52">
      <c r="B110" s="334"/>
      <c r="C110" s="328" t="s">
        <v>1707</v>
      </c>
      <c r="D110" s="675">
        <v>0</v>
      </c>
      <c r="E110" s="675">
        <v>0</v>
      </c>
      <c r="F110" s="675">
        <v>0</v>
      </c>
      <c r="G110" s="675">
        <v>0</v>
      </c>
      <c r="H110" s="675">
        <v>0</v>
      </c>
      <c r="I110" s="675">
        <v>0</v>
      </c>
      <c r="J110" s="675">
        <v>0</v>
      </c>
      <c r="K110" s="675">
        <v>0</v>
      </c>
      <c r="L110" s="675">
        <v>0</v>
      </c>
      <c r="M110" s="675">
        <v>0</v>
      </c>
      <c r="N110" s="675">
        <v>0</v>
      </c>
      <c r="O110" s="675">
        <v>0</v>
      </c>
      <c r="P110" s="675">
        <v>0</v>
      </c>
      <c r="Q110" s="383">
        <f t="shared" si="13"/>
        <v>0</v>
      </c>
    </row>
    <row r="111" spans="1:52">
      <c r="B111" s="334"/>
      <c r="C111" s="328" t="s">
        <v>1708</v>
      </c>
      <c r="D111" s="675">
        <v>0</v>
      </c>
      <c r="E111" s="675">
        <v>0</v>
      </c>
      <c r="F111" s="675">
        <v>0</v>
      </c>
      <c r="G111" s="675">
        <v>0</v>
      </c>
      <c r="H111" s="675">
        <v>0</v>
      </c>
      <c r="I111" s="675">
        <v>0</v>
      </c>
      <c r="J111" s="675">
        <v>0</v>
      </c>
      <c r="K111" s="675">
        <v>0</v>
      </c>
      <c r="L111" s="675">
        <v>0</v>
      </c>
      <c r="M111" s="675">
        <v>0</v>
      </c>
      <c r="N111" s="675">
        <v>0</v>
      </c>
      <c r="O111" s="675">
        <v>0</v>
      </c>
      <c r="P111" s="675">
        <v>0</v>
      </c>
      <c r="Q111" s="383">
        <f t="shared" si="13"/>
        <v>0</v>
      </c>
    </row>
    <row r="112" spans="1:52">
      <c r="B112" s="334"/>
      <c r="C112" s="331"/>
      <c r="D112" s="385"/>
      <c r="E112" s="385"/>
      <c r="F112" s="385"/>
      <c r="G112" s="385"/>
      <c r="H112" s="385"/>
      <c r="I112" s="385"/>
      <c r="J112" s="385"/>
      <c r="K112" s="385"/>
      <c r="L112" s="385"/>
      <c r="M112" s="385"/>
      <c r="N112" s="385"/>
      <c r="O112" s="385"/>
      <c r="P112" s="385"/>
      <c r="Q112" s="386"/>
    </row>
    <row r="113" spans="1:52">
      <c r="B113" s="334"/>
      <c r="C113" s="447" t="s">
        <v>1709</v>
      </c>
      <c r="D113" s="448">
        <f t="shared" ref="D113:Q113" si="15">SUM(D102:D111)</f>
        <v>0</v>
      </c>
      <c r="E113" s="448">
        <f t="shared" si="15"/>
        <v>0</v>
      </c>
      <c r="F113" s="448">
        <f t="shared" si="15"/>
        <v>0</v>
      </c>
      <c r="G113" s="448">
        <f t="shared" si="15"/>
        <v>0</v>
      </c>
      <c r="H113" s="448">
        <f t="shared" si="15"/>
        <v>0</v>
      </c>
      <c r="I113" s="448">
        <f t="shared" si="15"/>
        <v>0</v>
      </c>
      <c r="J113" s="448">
        <f t="shared" si="15"/>
        <v>0</v>
      </c>
      <c r="K113" s="448">
        <f t="shared" si="15"/>
        <v>0</v>
      </c>
      <c r="L113" s="448">
        <f t="shared" si="15"/>
        <v>0</v>
      </c>
      <c r="M113" s="448">
        <f t="shared" si="15"/>
        <v>0</v>
      </c>
      <c r="N113" s="448">
        <f t="shared" si="15"/>
        <v>0</v>
      </c>
      <c r="O113" s="448">
        <f t="shared" si="15"/>
        <v>0</v>
      </c>
      <c r="P113" s="448">
        <f t="shared" si="15"/>
        <v>0</v>
      </c>
      <c r="Q113" s="449">
        <f t="shared" si="15"/>
        <v>0</v>
      </c>
    </row>
    <row r="114" spans="1:52">
      <c r="B114" s="334"/>
      <c r="C114" s="331"/>
      <c r="D114" s="385"/>
      <c r="E114" s="385"/>
      <c r="F114" s="385"/>
      <c r="G114" s="385"/>
      <c r="H114" s="385"/>
      <c r="I114" s="385"/>
      <c r="J114" s="385"/>
      <c r="K114" s="385"/>
      <c r="L114" s="385"/>
      <c r="M114" s="385"/>
      <c r="N114" s="385"/>
      <c r="O114" s="385"/>
      <c r="P114" s="385"/>
      <c r="Q114" s="386"/>
    </row>
    <row r="115" spans="1:52" s="333" customFormat="1" ht="26">
      <c r="A115" s="691"/>
      <c r="B115" s="334"/>
      <c r="C115" s="447" t="s">
        <v>1710</v>
      </c>
      <c r="D115" s="450"/>
      <c r="E115" s="451">
        <f t="shared" ref="E115:P115" si="16">SUM(E113-E98)</f>
        <v>0</v>
      </c>
      <c r="F115" s="451">
        <f t="shared" si="16"/>
        <v>0</v>
      </c>
      <c r="G115" s="451">
        <f t="shared" si="16"/>
        <v>0</v>
      </c>
      <c r="H115" s="451">
        <f t="shared" si="16"/>
        <v>0</v>
      </c>
      <c r="I115" s="451">
        <f t="shared" si="16"/>
        <v>0</v>
      </c>
      <c r="J115" s="451">
        <f t="shared" si="16"/>
        <v>0</v>
      </c>
      <c r="K115" s="451">
        <f t="shared" si="16"/>
        <v>0</v>
      </c>
      <c r="L115" s="451">
        <f t="shared" si="16"/>
        <v>0</v>
      </c>
      <c r="M115" s="451">
        <f t="shared" si="16"/>
        <v>0</v>
      </c>
      <c r="N115" s="451">
        <f t="shared" si="16"/>
        <v>0</v>
      </c>
      <c r="O115" s="451">
        <f t="shared" si="16"/>
        <v>0</v>
      </c>
      <c r="P115" s="451">
        <f t="shared" si="16"/>
        <v>0</v>
      </c>
      <c r="Q115" s="386"/>
      <c r="R115" s="691"/>
      <c r="S115" s="691"/>
      <c r="T115" s="691"/>
      <c r="U115" s="691"/>
      <c r="V115" s="691"/>
      <c r="W115" s="691"/>
      <c r="X115" s="691"/>
      <c r="Y115" s="691"/>
      <c r="Z115" s="691"/>
      <c r="AA115" s="691"/>
      <c r="AB115" s="691"/>
      <c r="AC115" s="691"/>
      <c r="AD115" s="691"/>
      <c r="AE115" s="691"/>
      <c r="AF115" s="691"/>
      <c r="AG115" s="691"/>
      <c r="AH115" s="691"/>
      <c r="AI115" s="691"/>
      <c r="AJ115" s="691"/>
      <c r="AK115" s="691"/>
      <c r="AL115" s="691"/>
      <c r="AM115" s="691"/>
      <c r="AN115" s="691"/>
      <c r="AO115" s="691"/>
      <c r="AP115" s="691"/>
      <c r="AQ115" s="691"/>
      <c r="AR115" s="691"/>
      <c r="AS115" s="691"/>
      <c r="AT115" s="691"/>
      <c r="AU115" s="691"/>
      <c r="AV115" s="691"/>
      <c r="AW115" s="691"/>
      <c r="AX115" s="691"/>
      <c r="AY115" s="691"/>
      <c r="AZ115" s="691"/>
    </row>
    <row r="116" spans="1:52">
      <c r="B116" s="334"/>
      <c r="C116" s="331"/>
      <c r="D116" s="389"/>
      <c r="E116" s="389"/>
      <c r="F116" s="389"/>
      <c r="G116" s="389"/>
      <c r="H116" s="389"/>
      <c r="I116" s="389"/>
      <c r="J116" s="389"/>
      <c r="K116" s="389"/>
      <c r="L116" s="389"/>
      <c r="M116" s="389"/>
      <c r="N116" s="389"/>
      <c r="O116" s="389"/>
      <c r="P116" s="389"/>
      <c r="Q116" s="386"/>
    </row>
    <row r="117" spans="1:52" s="333" customFormat="1">
      <c r="A117" s="691"/>
      <c r="B117" s="334"/>
      <c r="C117" s="447" t="s">
        <v>1711</v>
      </c>
      <c r="D117" s="452"/>
      <c r="E117" s="448">
        <f>SUM(E115)</f>
        <v>0</v>
      </c>
      <c r="F117" s="448">
        <f t="shared" ref="F117:L117" si="17">SUM(E117+F115)</f>
        <v>0</v>
      </c>
      <c r="G117" s="448">
        <f t="shared" si="17"/>
        <v>0</v>
      </c>
      <c r="H117" s="448">
        <f t="shared" si="17"/>
        <v>0</v>
      </c>
      <c r="I117" s="448">
        <f t="shared" si="17"/>
        <v>0</v>
      </c>
      <c r="J117" s="448">
        <f t="shared" si="17"/>
        <v>0</v>
      </c>
      <c r="K117" s="448">
        <f t="shared" si="17"/>
        <v>0</v>
      </c>
      <c r="L117" s="448">
        <f t="shared" si="17"/>
        <v>0</v>
      </c>
      <c r="M117" s="448">
        <f>SUM(L117+M115)</f>
        <v>0</v>
      </c>
      <c r="N117" s="448">
        <f>SUM(M117+N115)</f>
        <v>0</v>
      </c>
      <c r="O117" s="448">
        <f>SUM(N117+O115)</f>
        <v>0</v>
      </c>
      <c r="P117" s="448">
        <f>SUM(O117+P115)</f>
        <v>0</v>
      </c>
      <c r="Q117" s="390"/>
      <c r="R117" s="691"/>
      <c r="S117" s="691"/>
      <c r="T117" s="691"/>
      <c r="U117" s="691"/>
      <c r="V117" s="691"/>
      <c r="W117" s="691"/>
      <c r="X117" s="691"/>
      <c r="Y117" s="691"/>
      <c r="Z117" s="691"/>
      <c r="AA117" s="691"/>
      <c r="AB117" s="691"/>
      <c r="AC117" s="691"/>
      <c r="AD117" s="691"/>
      <c r="AE117" s="691"/>
      <c r="AF117" s="691"/>
      <c r="AG117" s="691"/>
      <c r="AH117" s="691"/>
      <c r="AI117" s="691"/>
      <c r="AJ117" s="691"/>
      <c r="AK117" s="691"/>
      <c r="AL117" s="691"/>
      <c r="AM117" s="691"/>
      <c r="AN117" s="691"/>
      <c r="AO117" s="691"/>
      <c r="AP117" s="691"/>
      <c r="AQ117" s="691"/>
      <c r="AR117" s="691"/>
      <c r="AS117" s="691"/>
      <c r="AT117" s="691"/>
      <c r="AU117" s="691"/>
      <c r="AV117" s="691"/>
      <c r="AW117" s="691"/>
      <c r="AX117" s="691"/>
      <c r="AY117" s="691"/>
      <c r="AZ117" s="691"/>
    </row>
    <row r="118" spans="1:52" s="671" customFormat="1" ht="16">
      <c r="B118" s="688"/>
      <c r="C118" s="689"/>
      <c r="D118" s="689"/>
      <c r="E118" s="689"/>
      <c r="F118" s="689"/>
      <c r="G118" s="689"/>
      <c r="H118" s="689"/>
      <c r="I118" s="689"/>
      <c r="J118" s="689"/>
      <c r="K118" s="689"/>
      <c r="L118" s="689"/>
      <c r="M118" s="689"/>
      <c r="N118" s="689"/>
      <c r="O118" s="689"/>
      <c r="P118" s="689"/>
      <c r="Q118" s="690"/>
    </row>
    <row r="119" spans="1:52" s="671" customFormat="1" ht="48.75" customHeight="1">
      <c r="B119" s="905" t="s">
        <v>2827</v>
      </c>
      <c r="C119" s="906"/>
      <c r="D119" s="906"/>
      <c r="E119" s="906"/>
      <c r="F119" s="906"/>
      <c r="G119" s="906"/>
      <c r="H119" s="906"/>
      <c r="I119" s="906"/>
      <c r="J119" s="906"/>
      <c r="K119" s="906"/>
      <c r="L119" s="906"/>
      <c r="M119" s="906"/>
      <c r="N119" s="906"/>
      <c r="O119" s="906"/>
      <c r="P119" s="906"/>
      <c r="Q119" s="906"/>
    </row>
    <row r="120" spans="1:52" s="671" customFormat="1" ht="16">
      <c r="B120" s="544" t="s">
        <v>2826</v>
      </c>
      <c r="D120" s="695"/>
      <c r="E120" s="696"/>
      <c r="F120" s="696"/>
      <c r="G120" s="696"/>
      <c r="H120" s="696"/>
      <c r="I120" s="696"/>
      <c r="J120" s="697"/>
      <c r="M120" s="698"/>
      <c r="N120" s="698"/>
    </row>
    <row r="121" spans="1:52" s="671" customFormat="1">
      <c r="C121" s="498"/>
      <c r="D121" s="498"/>
      <c r="E121" s="498"/>
      <c r="F121" s="498"/>
      <c r="G121" s="498"/>
      <c r="H121" s="498"/>
      <c r="I121" s="498"/>
      <c r="J121" s="498"/>
      <c r="K121" s="498"/>
      <c r="L121" s="498"/>
      <c r="M121" s="498"/>
      <c r="N121" s="498"/>
      <c r="O121" s="498"/>
      <c r="P121" s="498"/>
      <c r="Q121" s="498"/>
    </row>
    <row r="122" spans="1:52" s="671" customFormat="1">
      <c r="B122" s="694" t="s">
        <v>2828</v>
      </c>
      <c r="C122" s="498"/>
      <c r="D122" s="498"/>
      <c r="E122" s="498"/>
      <c r="F122" s="498"/>
      <c r="G122" s="498"/>
      <c r="H122" s="498"/>
      <c r="I122" s="498"/>
      <c r="J122" s="498"/>
      <c r="K122" s="498"/>
      <c r="L122" s="498"/>
      <c r="M122" s="498"/>
      <c r="N122" s="498"/>
      <c r="O122" s="498"/>
      <c r="P122" s="498"/>
      <c r="Q122" s="498"/>
    </row>
    <row r="123" spans="1:52" s="671" customFormat="1">
      <c r="C123" s="498"/>
      <c r="D123" s="498"/>
      <c r="E123" s="498"/>
      <c r="F123" s="498"/>
      <c r="G123" s="498"/>
      <c r="H123" s="498"/>
      <c r="I123" s="498"/>
      <c r="J123" s="498"/>
      <c r="K123" s="498"/>
      <c r="L123" s="498"/>
      <c r="M123" s="498"/>
      <c r="N123" s="498"/>
      <c r="O123" s="498"/>
      <c r="P123" s="498"/>
      <c r="Q123" s="498"/>
    </row>
    <row r="124" spans="1:52" s="671" customFormat="1">
      <c r="C124" s="498"/>
      <c r="D124" s="498"/>
      <c r="E124" s="498"/>
      <c r="F124" s="498"/>
      <c r="G124" s="498"/>
      <c r="H124" s="498"/>
      <c r="I124" s="498"/>
      <c r="J124" s="498"/>
      <c r="K124" s="498"/>
      <c r="L124" s="498"/>
      <c r="M124" s="498"/>
      <c r="N124" s="498"/>
      <c r="O124" s="498"/>
      <c r="P124" s="498"/>
      <c r="Q124" s="498"/>
    </row>
    <row r="125" spans="1:52" s="671" customFormat="1">
      <c r="C125" s="498"/>
      <c r="D125" s="498"/>
      <c r="E125" s="498"/>
      <c r="F125" s="498"/>
      <c r="G125" s="498"/>
      <c r="H125" s="498"/>
      <c r="I125" s="498"/>
      <c r="J125" s="498"/>
      <c r="K125" s="498"/>
      <c r="L125" s="498"/>
      <c r="M125" s="498"/>
      <c r="N125" s="498"/>
      <c r="O125" s="498"/>
      <c r="P125" s="498"/>
      <c r="Q125" s="498"/>
    </row>
    <row r="126" spans="1:52" s="671" customFormat="1">
      <c r="C126" s="498"/>
      <c r="D126" s="498"/>
      <c r="E126" s="498"/>
      <c r="F126" s="498"/>
      <c r="G126" s="498"/>
      <c r="H126" s="498"/>
      <c r="I126" s="498"/>
      <c r="J126" s="498"/>
      <c r="K126" s="498"/>
      <c r="L126" s="498"/>
      <c r="M126" s="498"/>
      <c r="N126" s="498"/>
      <c r="O126" s="498"/>
      <c r="P126" s="498"/>
      <c r="Q126" s="498"/>
    </row>
    <row r="127" spans="1:52" s="671" customFormat="1">
      <c r="C127" s="498"/>
      <c r="D127" s="498"/>
      <c r="E127" s="498"/>
      <c r="F127" s="498"/>
      <c r="G127" s="498"/>
      <c r="H127" s="498"/>
      <c r="I127" s="498"/>
      <c r="J127" s="498"/>
      <c r="K127" s="498"/>
      <c r="L127" s="498"/>
      <c r="M127" s="498"/>
      <c r="N127" s="498"/>
      <c r="O127" s="498"/>
      <c r="P127" s="498"/>
      <c r="Q127" s="498"/>
    </row>
    <row r="128" spans="1:52" s="671" customFormat="1">
      <c r="C128" s="498"/>
      <c r="D128" s="498"/>
      <c r="E128" s="498"/>
      <c r="F128" s="498"/>
      <c r="G128" s="498"/>
      <c r="H128" s="498"/>
      <c r="I128" s="498"/>
      <c r="J128" s="498"/>
      <c r="K128" s="498"/>
      <c r="L128" s="498"/>
      <c r="M128" s="498"/>
      <c r="N128" s="498"/>
      <c r="O128" s="498"/>
      <c r="P128" s="498"/>
      <c r="Q128" s="498"/>
    </row>
    <row r="129" spans="3:17" s="671" customFormat="1">
      <c r="C129" s="498"/>
      <c r="D129" s="498"/>
      <c r="E129" s="498"/>
      <c r="F129" s="498"/>
      <c r="G129" s="498"/>
      <c r="H129" s="498"/>
      <c r="I129" s="498"/>
      <c r="J129" s="498"/>
      <c r="K129" s="498"/>
      <c r="L129" s="498"/>
      <c r="M129" s="498"/>
      <c r="N129" s="498"/>
      <c r="O129" s="498"/>
      <c r="P129" s="498"/>
      <c r="Q129" s="498"/>
    </row>
    <row r="130" spans="3:17" s="671" customFormat="1">
      <c r="C130" s="498"/>
      <c r="D130" s="498"/>
      <c r="E130" s="498"/>
      <c r="F130" s="498"/>
      <c r="G130" s="498"/>
      <c r="H130" s="498"/>
      <c r="I130" s="498"/>
      <c r="J130" s="498"/>
      <c r="K130" s="498"/>
      <c r="L130" s="498"/>
      <c r="M130" s="498"/>
      <c r="N130" s="498"/>
      <c r="O130" s="498"/>
      <c r="P130" s="498"/>
      <c r="Q130" s="498"/>
    </row>
    <row r="131" spans="3:17" s="671" customFormat="1">
      <c r="C131" s="498"/>
      <c r="D131" s="498"/>
      <c r="E131" s="498"/>
      <c r="F131" s="498"/>
      <c r="G131" s="498"/>
      <c r="H131" s="498"/>
      <c r="I131" s="498"/>
      <c r="J131" s="498"/>
      <c r="K131" s="498"/>
      <c r="L131" s="498"/>
      <c r="M131" s="498"/>
      <c r="N131" s="498"/>
      <c r="O131" s="498"/>
      <c r="P131" s="498"/>
      <c r="Q131" s="498"/>
    </row>
    <row r="132" spans="3:17" s="671" customFormat="1">
      <c r="C132" s="498"/>
      <c r="D132" s="498"/>
      <c r="E132" s="498"/>
      <c r="F132" s="498"/>
      <c r="G132" s="498"/>
      <c r="H132" s="498"/>
      <c r="I132" s="498"/>
      <c r="J132" s="498"/>
      <c r="K132" s="498"/>
      <c r="L132" s="498"/>
      <c r="M132" s="498"/>
      <c r="N132" s="498"/>
      <c r="O132" s="498"/>
      <c r="P132" s="498"/>
      <c r="Q132" s="498"/>
    </row>
    <row r="133" spans="3:17" s="671" customFormat="1">
      <c r="C133" s="498"/>
      <c r="D133" s="498"/>
      <c r="E133" s="498"/>
      <c r="F133" s="498"/>
      <c r="G133" s="498"/>
      <c r="H133" s="498"/>
      <c r="I133" s="498"/>
      <c r="J133" s="498"/>
      <c r="K133" s="498"/>
      <c r="L133" s="498"/>
      <c r="M133" s="498"/>
      <c r="N133" s="498"/>
      <c r="O133" s="498"/>
      <c r="P133" s="498"/>
      <c r="Q133" s="498"/>
    </row>
    <row r="134" spans="3:17" s="671" customFormat="1">
      <c r="C134" s="498"/>
      <c r="D134" s="498"/>
      <c r="E134" s="498"/>
      <c r="F134" s="498"/>
      <c r="G134" s="498"/>
      <c r="H134" s="498"/>
      <c r="I134" s="498"/>
      <c r="J134" s="498"/>
      <c r="K134" s="498"/>
      <c r="L134" s="498"/>
      <c r="M134" s="498"/>
      <c r="N134" s="498"/>
      <c r="O134" s="498"/>
      <c r="P134" s="498"/>
      <c r="Q134" s="498"/>
    </row>
    <row r="135" spans="3:17" s="671" customFormat="1">
      <c r="C135" s="498"/>
      <c r="D135" s="498"/>
      <c r="E135" s="498"/>
      <c r="F135" s="498"/>
      <c r="G135" s="498"/>
      <c r="H135" s="498"/>
      <c r="I135" s="498"/>
      <c r="J135" s="498"/>
      <c r="K135" s="498"/>
      <c r="L135" s="498"/>
      <c r="M135" s="498"/>
      <c r="N135" s="498"/>
      <c r="O135" s="498"/>
      <c r="P135" s="498"/>
      <c r="Q135" s="498"/>
    </row>
    <row r="136" spans="3:17" s="671" customFormat="1">
      <c r="C136" s="498"/>
      <c r="D136" s="498"/>
      <c r="E136" s="498"/>
      <c r="F136" s="498"/>
      <c r="G136" s="498"/>
      <c r="H136" s="498"/>
      <c r="I136" s="498"/>
      <c r="J136" s="498"/>
      <c r="K136" s="498"/>
      <c r="L136" s="498"/>
      <c r="M136" s="498"/>
      <c r="N136" s="498"/>
      <c r="O136" s="498"/>
      <c r="P136" s="498"/>
      <c r="Q136" s="498"/>
    </row>
    <row r="137" spans="3:17" s="671" customFormat="1">
      <c r="C137" s="498"/>
      <c r="D137" s="498"/>
      <c r="E137" s="498"/>
      <c r="F137" s="498"/>
      <c r="G137" s="498"/>
      <c r="H137" s="498"/>
      <c r="I137" s="498"/>
      <c r="J137" s="498"/>
      <c r="K137" s="498"/>
      <c r="L137" s="498"/>
      <c r="M137" s="498"/>
      <c r="N137" s="498"/>
      <c r="O137" s="498"/>
      <c r="P137" s="498"/>
      <c r="Q137" s="498"/>
    </row>
    <row r="138" spans="3:17" s="671" customFormat="1">
      <c r="C138" s="498"/>
      <c r="D138" s="498"/>
      <c r="E138" s="498"/>
      <c r="F138" s="498"/>
      <c r="G138" s="498"/>
      <c r="H138" s="498"/>
      <c r="I138" s="498"/>
      <c r="J138" s="498"/>
      <c r="K138" s="498"/>
      <c r="L138" s="498"/>
      <c r="M138" s="498"/>
      <c r="N138" s="498"/>
      <c r="O138" s="498"/>
      <c r="P138" s="498"/>
      <c r="Q138" s="498"/>
    </row>
    <row r="139" spans="3:17" s="671" customFormat="1">
      <c r="C139" s="498"/>
      <c r="D139" s="498"/>
      <c r="E139" s="498"/>
      <c r="F139" s="498"/>
      <c r="G139" s="498"/>
      <c r="H139" s="498"/>
      <c r="I139" s="498"/>
      <c r="J139" s="498"/>
      <c r="K139" s="498"/>
      <c r="L139" s="498"/>
      <c r="M139" s="498"/>
      <c r="N139" s="498"/>
      <c r="O139" s="498"/>
      <c r="P139" s="498"/>
      <c r="Q139" s="498"/>
    </row>
    <row r="140" spans="3:17" s="671" customFormat="1">
      <c r="C140" s="498"/>
      <c r="D140" s="498"/>
      <c r="E140" s="498"/>
      <c r="F140" s="498"/>
      <c r="G140" s="498"/>
      <c r="H140" s="498"/>
      <c r="I140" s="498"/>
      <c r="J140" s="498"/>
      <c r="K140" s="498"/>
      <c r="L140" s="498"/>
      <c r="M140" s="498"/>
      <c r="N140" s="498"/>
      <c r="O140" s="498"/>
      <c r="P140" s="498"/>
      <c r="Q140" s="498"/>
    </row>
    <row r="141" spans="3:17" s="671" customFormat="1">
      <c r="C141" s="498"/>
      <c r="D141" s="498"/>
      <c r="E141" s="498"/>
      <c r="F141" s="498"/>
      <c r="G141" s="498"/>
      <c r="H141" s="498"/>
      <c r="I141" s="498"/>
      <c r="J141" s="498"/>
      <c r="K141" s="498"/>
      <c r="L141" s="498"/>
      <c r="M141" s="498"/>
      <c r="N141" s="498"/>
      <c r="O141" s="498"/>
      <c r="P141" s="498"/>
      <c r="Q141" s="498"/>
    </row>
    <row r="142" spans="3:17" s="671" customFormat="1">
      <c r="C142" s="498"/>
      <c r="D142" s="498"/>
      <c r="E142" s="498"/>
      <c r="F142" s="498"/>
      <c r="G142" s="498"/>
      <c r="H142" s="498"/>
      <c r="I142" s="498"/>
      <c r="J142" s="498"/>
      <c r="K142" s="498"/>
      <c r="L142" s="498"/>
      <c r="M142" s="498"/>
      <c r="N142" s="498"/>
      <c r="O142" s="498"/>
      <c r="P142" s="498"/>
      <c r="Q142" s="498"/>
    </row>
    <row r="143" spans="3:17" s="671" customFormat="1">
      <c r="C143" s="498"/>
      <c r="D143" s="498"/>
      <c r="E143" s="498"/>
      <c r="F143" s="498"/>
      <c r="G143" s="498"/>
      <c r="H143" s="498"/>
      <c r="I143" s="498"/>
      <c r="J143" s="498"/>
      <c r="K143" s="498"/>
      <c r="L143" s="498"/>
      <c r="M143" s="498"/>
      <c r="N143" s="498"/>
      <c r="O143" s="498"/>
      <c r="P143" s="498"/>
      <c r="Q143" s="498"/>
    </row>
    <row r="144" spans="3:17" s="671" customFormat="1">
      <c r="C144" s="498"/>
      <c r="D144" s="498"/>
      <c r="E144" s="498"/>
      <c r="F144" s="498"/>
      <c r="G144" s="498"/>
      <c r="H144" s="498"/>
      <c r="I144" s="498"/>
      <c r="J144" s="498"/>
      <c r="K144" s="498"/>
      <c r="L144" s="498"/>
      <c r="M144" s="498"/>
      <c r="N144" s="498"/>
      <c r="O144" s="498"/>
      <c r="P144" s="498"/>
      <c r="Q144" s="498"/>
    </row>
    <row r="145" spans="3:17" s="671" customFormat="1">
      <c r="C145" s="498"/>
      <c r="D145" s="498"/>
      <c r="E145" s="498"/>
      <c r="F145" s="498"/>
      <c r="G145" s="498"/>
      <c r="H145" s="498"/>
      <c r="I145" s="498"/>
      <c r="J145" s="498"/>
      <c r="K145" s="498"/>
      <c r="L145" s="498"/>
      <c r="M145" s="498"/>
      <c r="N145" s="498"/>
      <c r="O145" s="498"/>
      <c r="P145" s="498"/>
      <c r="Q145" s="498"/>
    </row>
    <row r="146" spans="3:17" s="671" customFormat="1">
      <c r="C146" s="498"/>
      <c r="D146" s="498"/>
      <c r="E146" s="498"/>
      <c r="F146" s="498"/>
      <c r="G146" s="498"/>
      <c r="H146" s="498"/>
      <c r="I146" s="498"/>
      <c r="J146" s="498"/>
      <c r="K146" s="498"/>
      <c r="L146" s="498"/>
      <c r="M146" s="498"/>
      <c r="N146" s="498"/>
      <c r="O146" s="498"/>
      <c r="P146" s="498"/>
      <c r="Q146" s="498"/>
    </row>
    <row r="147" spans="3:17" s="671" customFormat="1">
      <c r="C147" s="498"/>
      <c r="D147" s="498"/>
      <c r="E147" s="498"/>
      <c r="F147" s="498"/>
      <c r="G147" s="498"/>
      <c r="H147" s="498"/>
      <c r="I147" s="498"/>
      <c r="J147" s="498"/>
      <c r="K147" s="498"/>
      <c r="L147" s="498"/>
      <c r="M147" s="498"/>
      <c r="N147" s="498"/>
      <c r="O147" s="498"/>
      <c r="P147" s="498"/>
      <c r="Q147" s="498"/>
    </row>
    <row r="148" spans="3:17" s="671" customFormat="1">
      <c r="C148" s="498"/>
      <c r="D148" s="498"/>
      <c r="E148" s="498"/>
      <c r="F148" s="498"/>
      <c r="G148" s="498"/>
      <c r="H148" s="498"/>
      <c r="I148" s="498"/>
      <c r="J148" s="498"/>
      <c r="K148" s="498"/>
      <c r="L148" s="498"/>
      <c r="M148" s="498"/>
      <c r="N148" s="498"/>
      <c r="O148" s="498"/>
      <c r="P148" s="498"/>
      <c r="Q148" s="498"/>
    </row>
    <row r="149" spans="3:17" s="671" customFormat="1">
      <c r="C149" s="498"/>
      <c r="D149" s="498"/>
      <c r="E149" s="498"/>
      <c r="F149" s="498"/>
      <c r="G149" s="498"/>
      <c r="H149" s="498"/>
      <c r="I149" s="498"/>
      <c r="J149" s="498"/>
      <c r="K149" s="498"/>
      <c r="L149" s="498"/>
      <c r="M149" s="498"/>
      <c r="N149" s="498"/>
      <c r="O149" s="498"/>
      <c r="P149" s="498"/>
      <c r="Q149" s="498"/>
    </row>
    <row r="150" spans="3:17" s="671" customFormat="1">
      <c r="C150" s="498"/>
      <c r="D150" s="498"/>
      <c r="E150" s="498"/>
      <c r="F150" s="498"/>
      <c r="G150" s="498"/>
      <c r="H150" s="498"/>
      <c r="I150" s="498"/>
      <c r="J150" s="498"/>
      <c r="K150" s="498"/>
      <c r="L150" s="498"/>
      <c r="M150" s="498"/>
      <c r="N150" s="498"/>
      <c r="O150" s="498"/>
      <c r="P150" s="498"/>
      <c r="Q150" s="498"/>
    </row>
    <row r="151" spans="3:17" s="671" customFormat="1">
      <c r="C151" s="498"/>
      <c r="D151" s="498"/>
      <c r="E151" s="498"/>
      <c r="F151" s="498"/>
      <c r="G151" s="498"/>
      <c r="H151" s="498"/>
      <c r="I151" s="498"/>
      <c r="J151" s="498"/>
      <c r="K151" s="498"/>
      <c r="L151" s="498"/>
      <c r="M151" s="498"/>
      <c r="N151" s="498"/>
      <c r="O151" s="498"/>
      <c r="P151" s="498"/>
      <c r="Q151" s="498"/>
    </row>
    <row r="152" spans="3:17" s="671" customFormat="1">
      <c r="C152" s="498"/>
      <c r="D152" s="498"/>
      <c r="E152" s="498"/>
      <c r="F152" s="498"/>
      <c r="G152" s="498"/>
      <c r="H152" s="498"/>
      <c r="I152" s="498"/>
      <c r="J152" s="498"/>
      <c r="K152" s="498"/>
      <c r="L152" s="498"/>
      <c r="M152" s="498"/>
      <c r="N152" s="498"/>
      <c r="O152" s="498"/>
      <c r="P152" s="498"/>
      <c r="Q152" s="498"/>
    </row>
    <row r="153" spans="3:17" s="671" customFormat="1">
      <c r="C153" s="498"/>
      <c r="D153" s="498"/>
      <c r="E153" s="498"/>
      <c r="F153" s="498"/>
      <c r="G153" s="498"/>
      <c r="H153" s="498"/>
      <c r="I153" s="498"/>
      <c r="J153" s="498"/>
      <c r="K153" s="498"/>
      <c r="L153" s="498"/>
      <c r="M153" s="498"/>
      <c r="N153" s="498"/>
      <c r="O153" s="498"/>
      <c r="P153" s="498"/>
      <c r="Q153" s="498"/>
    </row>
    <row r="154" spans="3:17" s="671" customFormat="1">
      <c r="C154" s="498"/>
      <c r="D154" s="498"/>
      <c r="E154" s="498"/>
      <c r="F154" s="498"/>
      <c r="G154" s="498"/>
      <c r="H154" s="498"/>
      <c r="I154" s="498"/>
      <c r="J154" s="498"/>
      <c r="K154" s="498"/>
      <c r="L154" s="498"/>
      <c r="M154" s="498"/>
      <c r="N154" s="498"/>
      <c r="O154" s="498"/>
      <c r="P154" s="498"/>
      <c r="Q154" s="498"/>
    </row>
    <row r="155" spans="3:17" s="671" customFormat="1">
      <c r="C155" s="498"/>
      <c r="D155" s="498"/>
      <c r="E155" s="498"/>
      <c r="F155" s="498"/>
      <c r="G155" s="498"/>
      <c r="H155" s="498"/>
      <c r="I155" s="498"/>
      <c r="J155" s="498"/>
      <c r="K155" s="498"/>
      <c r="L155" s="498"/>
      <c r="M155" s="498"/>
      <c r="N155" s="498"/>
      <c r="O155" s="498"/>
      <c r="P155" s="498"/>
      <c r="Q155" s="498"/>
    </row>
    <row r="156" spans="3:17" s="671" customFormat="1">
      <c r="C156" s="498"/>
      <c r="D156" s="498"/>
      <c r="E156" s="498"/>
      <c r="F156" s="498"/>
      <c r="G156" s="498"/>
      <c r="H156" s="498"/>
      <c r="I156" s="498"/>
      <c r="J156" s="498"/>
      <c r="K156" s="498"/>
      <c r="L156" s="498"/>
      <c r="M156" s="498"/>
      <c r="N156" s="498"/>
      <c r="O156" s="498"/>
      <c r="P156" s="498"/>
      <c r="Q156" s="498"/>
    </row>
    <row r="157" spans="3:17" s="671" customFormat="1">
      <c r="C157" s="498"/>
      <c r="D157" s="498"/>
      <c r="E157" s="498"/>
      <c r="F157" s="498"/>
      <c r="G157" s="498"/>
      <c r="H157" s="498"/>
      <c r="I157" s="498"/>
      <c r="J157" s="498"/>
      <c r="K157" s="498"/>
      <c r="L157" s="498"/>
      <c r="M157" s="498"/>
      <c r="N157" s="498"/>
      <c r="O157" s="498"/>
      <c r="P157" s="498"/>
      <c r="Q157" s="498"/>
    </row>
    <row r="158" spans="3:17" s="671" customFormat="1">
      <c r="C158" s="498"/>
      <c r="D158" s="498"/>
      <c r="E158" s="498"/>
      <c r="F158" s="498"/>
      <c r="G158" s="498"/>
      <c r="H158" s="498"/>
      <c r="I158" s="498"/>
      <c r="J158" s="498"/>
      <c r="K158" s="498"/>
      <c r="L158" s="498"/>
      <c r="M158" s="498"/>
      <c r="N158" s="498"/>
      <c r="O158" s="498"/>
      <c r="P158" s="498"/>
      <c r="Q158" s="498"/>
    </row>
    <row r="159" spans="3:17" s="671" customFormat="1">
      <c r="C159" s="498"/>
      <c r="D159" s="498"/>
      <c r="E159" s="498"/>
      <c r="F159" s="498"/>
      <c r="G159" s="498"/>
      <c r="H159" s="498"/>
      <c r="I159" s="498"/>
      <c r="J159" s="498"/>
      <c r="K159" s="498"/>
      <c r="L159" s="498"/>
      <c r="M159" s="498"/>
      <c r="N159" s="498"/>
      <c r="O159" s="498"/>
      <c r="P159" s="498"/>
      <c r="Q159" s="498"/>
    </row>
    <row r="160" spans="3:17" s="671" customFormat="1">
      <c r="C160" s="498"/>
      <c r="D160" s="498"/>
      <c r="E160" s="498"/>
      <c r="F160" s="498"/>
      <c r="G160" s="498"/>
      <c r="H160" s="498"/>
      <c r="I160" s="498"/>
      <c r="J160" s="498"/>
      <c r="K160" s="498"/>
      <c r="L160" s="498"/>
      <c r="M160" s="498"/>
      <c r="N160" s="498"/>
      <c r="O160" s="498"/>
      <c r="P160" s="498"/>
      <c r="Q160" s="498"/>
    </row>
    <row r="161" spans="3:17" s="671" customFormat="1">
      <c r="C161" s="498"/>
      <c r="D161" s="498"/>
      <c r="E161" s="498"/>
      <c r="F161" s="498"/>
      <c r="G161" s="498"/>
      <c r="H161" s="498"/>
      <c r="I161" s="498"/>
      <c r="J161" s="498"/>
      <c r="K161" s="498"/>
      <c r="L161" s="498"/>
      <c r="M161" s="498"/>
      <c r="N161" s="498"/>
      <c r="O161" s="498"/>
      <c r="P161" s="498"/>
      <c r="Q161" s="498"/>
    </row>
    <row r="162" spans="3:17" s="671" customFormat="1">
      <c r="C162" s="498"/>
      <c r="D162" s="498"/>
      <c r="E162" s="498"/>
      <c r="F162" s="498"/>
      <c r="G162" s="498"/>
      <c r="H162" s="498"/>
      <c r="I162" s="498"/>
      <c r="J162" s="498"/>
      <c r="K162" s="498"/>
      <c r="L162" s="498"/>
      <c r="M162" s="498"/>
      <c r="N162" s="498"/>
      <c r="O162" s="498"/>
      <c r="P162" s="498"/>
      <c r="Q162" s="498"/>
    </row>
    <row r="163" spans="3:17" s="671" customFormat="1">
      <c r="C163" s="498"/>
      <c r="D163" s="498"/>
      <c r="E163" s="498"/>
      <c r="F163" s="498"/>
      <c r="G163" s="498"/>
      <c r="H163" s="498"/>
      <c r="I163" s="498"/>
      <c r="J163" s="498"/>
      <c r="K163" s="498"/>
      <c r="L163" s="498"/>
      <c r="M163" s="498"/>
      <c r="N163" s="498"/>
      <c r="O163" s="498"/>
      <c r="P163" s="498"/>
      <c r="Q163" s="498"/>
    </row>
    <row r="164" spans="3:17" s="671" customFormat="1">
      <c r="C164" s="498"/>
      <c r="D164" s="498"/>
      <c r="E164" s="498"/>
      <c r="F164" s="498"/>
      <c r="G164" s="498"/>
      <c r="H164" s="498"/>
      <c r="I164" s="498"/>
      <c r="J164" s="498"/>
      <c r="K164" s="498"/>
      <c r="L164" s="498"/>
      <c r="M164" s="498"/>
      <c r="N164" s="498"/>
      <c r="O164" s="498"/>
      <c r="P164" s="498"/>
      <c r="Q164" s="498"/>
    </row>
    <row r="165" spans="3:17" s="671" customFormat="1">
      <c r="C165" s="498"/>
      <c r="D165" s="498"/>
      <c r="E165" s="498"/>
      <c r="F165" s="498"/>
      <c r="G165" s="498"/>
      <c r="H165" s="498"/>
      <c r="I165" s="498"/>
      <c r="J165" s="498"/>
      <c r="K165" s="498"/>
      <c r="L165" s="498"/>
      <c r="M165" s="498"/>
      <c r="N165" s="498"/>
      <c r="O165" s="498"/>
      <c r="P165" s="498"/>
      <c r="Q165" s="498"/>
    </row>
    <row r="166" spans="3:17" s="671" customFormat="1">
      <c r="C166" s="498"/>
      <c r="D166" s="498"/>
      <c r="E166" s="498"/>
      <c r="F166" s="498"/>
      <c r="G166" s="498"/>
      <c r="H166" s="498"/>
      <c r="I166" s="498"/>
      <c r="J166" s="498"/>
      <c r="K166" s="498"/>
      <c r="L166" s="498"/>
      <c r="M166" s="498"/>
      <c r="N166" s="498"/>
      <c r="O166" s="498"/>
      <c r="P166" s="498"/>
      <c r="Q166" s="498"/>
    </row>
    <row r="167" spans="3:17" s="671" customFormat="1">
      <c r="C167" s="498"/>
      <c r="D167" s="498"/>
      <c r="E167" s="498"/>
      <c r="F167" s="498"/>
      <c r="G167" s="498"/>
      <c r="H167" s="498"/>
      <c r="I167" s="498"/>
      <c r="J167" s="498"/>
      <c r="K167" s="498"/>
      <c r="L167" s="498"/>
      <c r="M167" s="498"/>
      <c r="N167" s="498"/>
      <c r="O167" s="498"/>
      <c r="P167" s="498"/>
      <c r="Q167" s="498"/>
    </row>
    <row r="168" spans="3:17" s="671" customFormat="1">
      <c r="C168" s="498"/>
      <c r="D168" s="498"/>
      <c r="E168" s="498"/>
      <c r="F168" s="498"/>
      <c r="G168" s="498"/>
      <c r="H168" s="498"/>
      <c r="I168" s="498"/>
      <c r="J168" s="498"/>
      <c r="K168" s="498"/>
      <c r="L168" s="498"/>
      <c r="M168" s="498"/>
      <c r="N168" s="498"/>
      <c r="O168" s="498"/>
      <c r="P168" s="498"/>
      <c r="Q168" s="498"/>
    </row>
    <row r="169" spans="3:17" s="671" customFormat="1">
      <c r="C169" s="498"/>
      <c r="D169" s="498"/>
      <c r="E169" s="498"/>
      <c r="F169" s="498"/>
      <c r="G169" s="498"/>
      <c r="H169" s="498"/>
      <c r="I169" s="498"/>
      <c r="J169" s="498"/>
      <c r="K169" s="498"/>
      <c r="L169" s="498"/>
      <c r="M169" s="498"/>
      <c r="N169" s="498"/>
      <c r="O169" s="498"/>
      <c r="P169" s="498"/>
      <c r="Q169" s="498"/>
    </row>
    <row r="170" spans="3:17" s="671" customFormat="1">
      <c r="C170" s="498"/>
      <c r="D170" s="498"/>
      <c r="E170" s="498"/>
      <c r="F170" s="498"/>
      <c r="G170" s="498"/>
      <c r="H170" s="498"/>
      <c r="I170" s="498"/>
      <c r="J170" s="498"/>
      <c r="K170" s="498"/>
      <c r="L170" s="498"/>
      <c r="M170" s="498"/>
      <c r="N170" s="498"/>
      <c r="O170" s="498"/>
      <c r="P170" s="498"/>
      <c r="Q170" s="498"/>
    </row>
    <row r="171" spans="3:17" s="671" customFormat="1">
      <c r="C171" s="498"/>
      <c r="D171" s="498"/>
      <c r="E171" s="498"/>
      <c r="F171" s="498"/>
      <c r="G171" s="498"/>
      <c r="H171" s="498"/>
      <c r="I171" s="498"/>
      <c r="J171" s="498"/>
      <c r="K171" s="498"/>
      <c r="L171" s="498"/>
      <c r="M171" s="498"/>
      <c r="N171" s="498"/>
      <c r="O171" s="498"/>
      <c r="P171" s="498"/>
      <c r="Q171" s="498"/>
    </row>
    <row r="172" spans="3:17" s="671" customFormat="1">
      <c r="C172" s="498"/>
      <c r="D172" s="498"/>
      <c r="E172" s="498"/>
      <c r="F172" s="498"/>
      <c r="G172" s="498"/>
      <c r="H172" s="498"/>
      <c r="I172" s="498"/>
      <c r="J172" s="498"/>
      <c r="K172" s="498"/>
      <c r="L172" s="498"/>
      <c r="M172" s="498"/>
      <c r="N172" s="498"/>
      <c r="O172" s="498"/>
      <c r="P172" s="498"/>
      <c r="Q172" s="498"/>
    </row>
    <row r="173" spans="3:17" s="671" customFormat="1">
      <c r="C173" s="498"/>
      <c r="D173" s="498"/>
      <c r="E173" s="498"/>
      <c r="F173" s="498"/>
      <c r="G173" s="498"/>
      <c r="H173" s="498"/>
      <c r="I173" s="498"/>
      <c r="J173" s="498"/>
      <c r="K173" s="498"/>
      <c r="L173" s="498"/>
      <c r="M173" s="498"/>
      <c r="N173" s="498"/>
      <c r="O173" s="498"/>
      <c r="P173" s="498"/>
      <c r="Q173" s="498"/>
    </row>
    <row r="174" spans="3:17" s="671" customFormat="1">
      <c r="C174" s="498"/>
      <c r="D174" s="498"/>
      <c r="E174" s="498"/>
      <c r="F174" s="498"/>
      <c r="G174" s="498"/>
      <c r="H174" s="498"/>
      <c r="I174" s="498"/>
      <c r="J174" s="498"/>
      <c r="K174" s="498"/>
      <c r="L174" s="498"/>
      <c r="M174" s="498"/>
      <c r="N174" s="498"/>
      <c r="O174" s="498"/>
      <c r="P174" s="498"/>
      <c r="Q174" s="498"/>
    </row>
    <row r="175" spans="3:17" s="671" customFormat="1">
      <c r="C175" s="498"/>
      <c r="D175" s="498"/>
      <c r="E175" s="498"/>
      <c r="F175" s="498"/>
      <c r="G175" s="498"/>
      <c r="H175" s="498"/>
      <c r="I175" s="498"/>
      <c r="J175" s="498"/>
      <c r="K175" s="498"/>
      <c r="L175" s="498"/>
      <c r="M175" s="498"/>
      <c r="N175" s="498"/>
      <c r="O175" s="498"/>
      <c r="P175" s="498"/>
      <c r="Q175" s="498"/>
    </row>
    <row r="176" spans="3:17" s="671" customFormat="1">
      <c r="C176" s="498"/>
      <c r="D176" s="498"/>
      <c r="E176" s="498"/>
      <c r="F176" s="498"/>
      <c r="G176" s="498"/>
      <c r="H176" s="498"/>
      <c r="I176" s="498"/>
      <c r="J176" s="498"/>
      <c r="K176" s="498"/>
      <c r="L176" s="498"/>
      <c r="M176" s="498"/>
      <c r="N176" s="498"/>
      <c r="O176" s="498"/>
      <c r="P176" s="498"/>
      <c r="Q176" s="498"/>
    </row>
    <row r="177" spans="3:17" s="671" customFormat="1">
      <c r="C177" s="498"/>
      <c r="D177" s="498"/>
      <c r="E177" s="498"/>
      <c r="F177" s="498"/>
      <c r="G177" s="498"/>
      <c r="H177" s="498"/>
      <c r="I177" s="498"/>
      <c r="J177" s="498"/>
      <c r="K177" s="498"/>
      <c r="L177" s="498"/>
      <c r="M177" s="498"/>
      <c r="N177" s="498"/>
      <c r="O177" s="498"/>
      <c r="P177" s="498"/>
      <c r="Q177" s="498"/>
    </row>
    <row r="178" spans="3:17" s="671" customFormat="1">
      <c r="C178" s="498"/>
      <c r="D178" s="498"/>
      <c r="E178" s="498"/>
      <c r="F178" s="498"/>
      <c r="G178" s="498"/>
      <c r="H178" s="498"/>
      <c r="I178" s="498"/>
      <c r="J178" s="498"/>
      <c r="K178" s="498"/>
      <c r="L178" s="498"/>
      <c r="M178" s="498"/>
      <c r="N178" s="498"/>
      <c r="O178" s="498"/>
      <c r="P178" s="498"/>
      <c r="Q178" s="498"/>
    </row>
    <row r="179" spans="3:17" s="671" customFormat="1">
      <c r="C179" s="498"/>
      <c r="D179" s="498"/>
      <c r="E179" s="498"/>
      <c r="F179" s="498"/>
      <c r="G179" s="498"/>
      <c r="H179" s="498"/>
      <c r="I179" s="498"/>
      <c r="J179" s="498"/>
      <c r="K179" s="498"/>
      <c r="L179" s="498"/>
      <c r="M179" s="498"/>
      <c r="N179" s="498"/>
      <c r="O179" s="498"/>
      <c r="P179" s="498"/>
      <c r="Q179" s="498"/>
    </row>
    <row r="180" spans="3:17" s="671" customFormat="1">
      <c r="C180" s="498"/>
      <c r="D180" s="498"/>
      <c r="E180" s="498"/>
      <c r="F180" s="498"/>
      <c r="G180" s="498"/>
      <c r="H180" s="498"/>
      <c r="I180" s="498"/>
      <c r="J180" s="498"/>
      <c r="K180" s="498"/>
      <c r="L180" s="498"/>
      <c r="M180" s="498"/>
      <c r="N180" s="498"/>
      <c r="O180" s="498"/>
      <c r="P180" s="498"/>
      <c r="Q180" s="498"/>
    </row>
    <row r="181" spans="3:17" s="671" customFormat="1">
      <c r="C181" s="498"/>
      <c r="D181" s="498"/>
      <c r="E181" s="498"/>
      <c r="F181" s="498"/>
      <c r="G181" s="498"/>
      <c r="H181" s="498"/>
      <c r="I181" s="498"/>
      <c r="J181" s="498"/>
      <c r="K181" s="498"/>
      <c r="L181" s="498"/>
      <c r="M181" s="498"/>
      <c r="N181" s="498"/>
      <c r="O181" s="498"/>
      <c r="P181" s="498"/>
      <c r="Q181" s="498"/>
    </row>
    <row r="182" spans="3:17" s="671" customFormat="1">
      <c r="C182" s="498"/>
      <c r="D182" s="498"/>
      <c r="E182" s="498"/>
      <c r="F182" s="498"/>
      <c r="G182" s="498"/>
      <c r="H182" s="498"/>
      <c r="I182" s="498"/>
      <c r="J182" s="498"/>
      <c r="K182" s="498"/>
      <c r="L182" s="498"/>
      <c r="M182" s="498"/>
      <c r="N182" s="498"/>
      <c r="O182" s="498"/>
      <c r="P182" s="498"/>
      <c r="Q182" s="498"/>
    </row>
    <row r="183" spans="3:17" s="671" customFormat="1">
      <c r="C183" s="498"/>
      <c r="D183" s="498"/>
      <c r="E183" s="498"/>
      <c r="F183" s="498"/>
      <c r="G183" s="498"/>
      <c r="H183" s="498"/>
      <c r="I183" s="498"/>
      <c r="J183" s="498"/>
      <c r="K183" s="498"/>
      <c r="L183" s="498"/>
      <c r="M183" s="498"/>
      <c r="N183" s="498"/>
      <c r="O183" s="498"/>
      <c r="P183" s="498"/>
      <c r="Q183" s="498"/>
    </row>
    <row r="184" spans="3:17" s="671" customFormat="1">
      <c r="C184" s="498"/>
      <c r="D184" s="498"/>
      <c r="E184" s="498"/>
      <c r="F184" s="498"/>
      <c r="G184" s="498"/>
      <c r="H184" s="498"/>
      <c r="I184" s="498"/>
      <c r="J184" s="498"/>
      <c r="K184" s="498"/>
      <c r="L184" s="498"/>
      <c r="M184" s="498"/>
      <c r="N184" s="498"/>
      <c r="O184" s="498"/>
      <c r="P184" s="498"/>
      <c r="Q184" s="498"/>
    </row>
    <row r="185" spans="3:17" s="671" customFormat="1">
      <c r="C185" s="498"/>
      <c r="D185" s="498"/>
      <c r="E185" s="498"/>
      <c r="F185" s="498"/>
      <c r="G185" s="498"/>
      <c r="H185" s="498"/>
      <c r="I185" s="498"/>
      <c r="J185" s="498"/>
      <c r="K185" s="498"/>
      <c r="L185" s="498"/>
      <c r="M185" s="498"/>
      <c r="N185" s="498"/>
      <c r="O185" s="498"/>
      <c r="P185" s="498"/>
      <c r="Q185" s="498"/>
    </row>
    <row r="186" spans="3:17" s="671" customFormat="1">
      <c r="C186" s="498"/>
      <c r="D186" s="498"/>
      <c r="E186" s="498"/>
      <c r="F186" s="498"/>
      <c r="G186" s="498"/>
      <c r="H186" s="498"/>
      <c r="I186" s="498"/>
      <c r="J186" s="498"/>
      <c r="K186" s="498"/>
      <c r="L186" s="498"/>
      <c r="M186" s="498"/>
      <c r="N186" s="498"/>
      <c r="O186" s="498"/>
      <c r="P186" s="498"/>
      <c r="Q186" s="498"/>
    </row>
    <row r="187" spans="3:17" s="671" customFormat="1">
      <c r="C187" s="498"/>
      <c r="D187" s="498"/>
      <c r="E187" s="498"/>
      <c r="F187" s="498"/>
      <c r="G187" s="498"/>
      <c r="H187" s="498"/>
      <c r="I187" s="498"/>
      <c r="J187" s="498"/>
      <c r="K187" s="498"/>
      <c r="L187" s="498"/>
      <c r="M187" s="498"/>
      <c r="N187" s="498"/>
      <c r="O187" s="498"/>
      <c r="P187" s="498"/>
      <c r="Q187" s="498"/>
    </row>
    <row r="188" spans="3:17" s="671" customFormat="1">
      <c r="C188" s="498"/>
      <c r="D188" s="498"/>
      <c r="E188" s="498"/>
      <c r="F188" s="498"/>
      <c r="G188" s="498"/>
      <c r="H188" s="498"/>
      <c r="I188" s="498"/>
      <c r="J188" s="498"/>
      <c r="K188" s="498"/>
      <c r="L188" s="498"/>
      <c r="M188" s="498"/>
      <c r="N188" s="498"/>
      <c r="O188" s="498"/>
      <c r="P188" s="498"/>
      <c r="Q188" s="498"/>
    </row>
    <row r="189" spans="3:17" s="671" customFormat="1">
      <c r="C189" s="498"/>
      <c r="D189" s="498"/>
      <c r="E189" s="498"/>
      <c r="F189" s="498"/>
      <c r="G189" s="498"/>
      <c r="H189" s="498"/>
      <c r="I189" s="498"/>
      <c r="J189" s="498"/>
      <c r="K189" s="498"/>
      <c r="L189" s="498"/>
      <c r="M189" s="498"/>
      <c r="N189" s="498"/>
      <c r="O189" s="498"/>
      <c r="P189" s="498"/>
      <c r="Q189" s="498"/>
    </row>
    <row r="190" spans="3:17" s="671" customFormat="1">
      <c r="C190" s="498"/>
      <c r="D190" s="498"/>
      <c r="E190" s="498"/>
      <c r="F190" s="498"/>
      <c r="G190" s="498"/>
      <c r="H190" s="498"/>
      <c r="I190" s="498"/>
      <c r="J190" s="498"/>
      <c r="K190" s="498"/>
      <c r="L190" s="498"/>
      <c r="M190" s="498"/>
      <c r="N190" s="498"/>
      <c r="O190" s="498"/>
      <c r="P190" s="498"/>
      <c r="Q190" s="498"/>
    </row>
    <row r="191" spans="3:17" s="671" customFormat="1">
      <c r="C191" s="498"/>
      <c r="D191" s="498"/>
      <c r="E191" s="498"/>
      <c r="F191" s="498"/>
      <c r="G191" s="498"/>
      <c r="H191" s="498"/>
      <c r="I191" s="498"/>
      <c r="J191" s="498"/>
      <c r="K191" s="498"/>
      <c r="L191" s="498"/>
      <c r="M191" s="498"/>
      <c r="N191" s="498"/>
      <c r="O191" s="498"/>
      <c r="P191" s="498"/>
      <c r="Q191" s="498"/>
    </row>
    <row r="192" spans="3:17" s="671" customFormat="1">
      <c r="C192" s="498"/>
      <c r="D192" s="498"/>
      <c r="E192" s="498"/>
      <c r="F192" s="498"/>
      <c r="G192" s="498"/>
      <c r="H192" s="498"/>
      <c r="I192" s="498"/>
      <c r="J192" s="498"/>
      <c r="K192" s="498"/>
      <c r="L192" s="498"/>
      <c r="M192" s="498"/>
      <c r="N192" s="498"/>
      <c r="O192" s="498"/>
      <c r="P192" s="498"/>
      <c r="Q192" s="498"/>
    </row>
    <row r="193" spans="3:17" s="671" customFormat="1">
      <c r="C193" s="498"/>
      <c r="D193" s="498"/>
      <c r="E193" s="498"/>
      <c r="F193" s="498"/>
      <c r="G193" s="498"/>
      <c r="H193" s="498"/>
      <c r="I193" s="498"/>
      <c r="J193" s="498"/>
      <c r="K193" s="498"/>
      <c r="L193" s="498"/>
      <c r="M193" s="498"/>
      <c r="N193" s="498"/>
      <c r="O193" s="498"/>
      <c r="P193" s="498"/>
      <c r="Q193" s="498"/>
    </row>
    <row r="194" spans="3:17" s="671" customFormat="1">
      <c r="C194" s="498"/>
      <c r="D194" s="498"/>
      <c r="E194" s="498"/>
      <c r="F194" s="498"/>
      <c r="G194" s="498"/>
      <c r="H194" s="498"/>
      <c r="I194" s="498"/>
      <c r="J194" s="498"/>
      <c r="K194" s="498"/>
      <c r="L194" s="498"/>
      <c r="M194" s="498"/>
      <c r="N194" s="498"/>
      <c r="O194" s="498"/>
      <c r="P194" s="498"/>
      <c r="Q194" s="498"/>
    </row>
    <row r="195" spans="3:17" s="671" customFormat="1">
      <c r="C195" s="498"/>
      <c r="D195" s="498"/>
      <c r="E195" s="498"/>
      <c r="F195" s="498"/>
      <c r="G195" s="498"/>
      <c r="H195" s="498"/>
      <c r="I195" s="498"/>
      <c r="J195" s="498"/>
      <c r="K195" s="498"/>
      <c r="L195" s="498"/>
      <c r="M195" s="498"/>
      <c r="N195" s="498"/>
      <c r="O195" s="498"/>
      <c r="P195" s="498"/>
      <c r="Q195" s="498"/>
    </row>
    <row r="196" spans="3:17" s="671" customFormat="1">
      <c r="C196" s="498"/>
      <c r="D196" s="498"/>
      <c r="E196" s="498"/>
      <c r="F196" s="498"/>
      <c r="G196" s="498"/>
      <c r="H196" s="498"/>
      <c r="I196" s="498"/>
      <c r="J196" s="498"/>
      <c r="K196" s="498"/>
      <c r="L196" s="498"/>
      <c r="M196" s="498"/>
      <c r="N196" s="498"/>
      <c r="O196" s="498"/>
      <c r="P196" s="498"/>
      <c r="Q196" s="498"/>
    </row>
    <row r="197" spans="3:17" s="671" customFormat="1">
      <c r="C197" s="498"/>
      <c r="D197" s="498"/>
      <c r="E197" s="498"/>
      <c r="F197" s="498"/>
      <c r="G197" s="498"/>
      <c r="H197" s="498"/>
      <c r="I197" s="498"/>
      <c r="J197" s="498"/>
      <c r="K197" s="498"/>
      <c r="L197" s="498"/>
      <c r="M197" s="498"/>
      <c r="N197" s="498"/>
      <c r="O197" s="498"/>
      <c r="P197" s="498"/>
      <c r="Q197" s="498"/>
    </row>
    <row r="198" spans="3:17" s="671" customFormat="1">
      <c r="C198" s="498"/>
      <c r="D198" s="498"/>
      <c r="E198" s="498"/>
      <c r="F198" s="498"/>
      <c r="G198" s="498"/>
      <c r="H198" s="498"/>
      <c r="I198" s="498"/>
      <c r="J198" s="498"/>
      <c r="K198" s="498"/>
      <c r="L198" s="498"/>
      <c r="M198" s="498"/>
      <c r="N198" s="498"/>
      <c r="O198" s="498"/>
      <c r="P198" s="498"/>
      <c r="Q198" s="498"/>
    </row>
    <row r="199" spans="3:17" s="671" customFormat="1">
      <c r="C199" s="498"/>
      <c r="D199" s="498"/>
      <c r="E199" s="498"/>
      <c r="F199" s="498"/>
      <c r="G199" s="498"/>
      <c r="H199" s="498"/>
      <c r="I199" s="498"/>
      <c r="J199" s="498"/>
      <c r="K199" s="498"/>
      <c r="L199" s="498"/>
      <c r="M199" s="498"/>
      <c r="N199" s="498"/>
      <c r="O199" s="498"/>
      <c r="P199" s="498"/>
      <c r="Q199" s="498"/>
    </row>
    <row r="200" spans="3:17" s="671" customFormat="1">
      <c r="C200" s="498"/>
      <c r="D200" s="498"/>
      <c r="E200" s="498"/>
      <c r="F200" s="498"/>
      <c r="G200" s="498"/>
      <c r="H200" s="498"/>
      <c r="I200" s="498"/>
      <c r="J200" s="498"/>
      <c r="K200" s="498"/>
      <c r="L200" s="498"/>
      <c r="M200" s="498"/>
      <c r="N200" s="498"/>
      <c r="O200" s="498"/>
      <c r="P200" s="498"/>
      <c r="Q200" s="498"/>
    </row>
    <row r="201" spans="3:17" s="671" customFormat="1">
      <c r="C201" s="498"/>
      <c r="D201" s="498"/>
      <c r="E201" s="498"/>
      <c r="F201" s="498"/>
      <c r="G201" s="498"/>
      <c r="H201" s="498"/>
      <c r="I201" s="498"/>
      <c r="J201" s="498"/>
      <c r="K201" s="498"/>
      <c r="L201" s="498"/>
      <c r="M201" s="498"/>
      <c r="N201" s="498"/>
      <c r="O201" s="498"/>
      <c r="P201" s="498"/>
      <c r="Q201" s="498"/>
    </row>
    <row r="202" spans="3:17" s="671" customFormat="1">
      <c r="C202" s="498"/>
      <c r="D202" s="498"/>
      <c r="E202" s="498"/>
      <c r="F202" s="498"/>
      <c r="G202" s="498"/>
      <c r="H202" s="498"/>
      <c r="I202" s="498"/>
      <c r="J202" s="498"/>
      <c r="K202" s="498"/>
      <c r="L202" s="498"/>
      <c r="M202" s="498"/>
      <c r="N202" s="498"/>
      <c r="O202" s="498"/>
      <c r="P202" s="498"/>
      <c r="Q202" s="498"/>
    </row>
    <row r="203" spans="3:17" s="671" customFormat="1">
      <c r="C203" s="498"/>
      <c r="D203" s="498"/>
      <c r="E203" s="498"/>
      <c r="F203" s="498"/>
      <c r="G203" s="498"/>
      <c r="H203" s="498"/>
      <c r="I203" s="498"/>
      <c r="J203" s="498"/>
      <c r="K203" s="498"/>
      <c r="L203" s="498"/>
      <c r="M203" s="498"/>
      <c r="N203" s="498"/>
      <c r="O203" s="498"/>
      <c r="P203" s="498"/>
      <c r="Q203" s="498"/>
    </row>
    <row r="204" spans="3:17" s="671" customFormat="1">
      <c r="C204" s="498"/>
      <c r="D204" s="498"/>
      <c r="E204" s="498"/>
      <c r="F204" s="498"/>
      <c r="G204" s="498"/>
      <c r="H204" s="498"/>
      <c r="I204" s="498"/>
      <c r="J204" s="498"/>
      <c r="K204" s="498"/>
      <c r="L204" s="498"/>
      <c r="M204" s="498"/>
      <c r="N204" s="498"/>
      <c r="O204" s="498"/>
      <c r="P204" s="498"/>
      <c r="Q204" s="498"/>
    </row>
    <row r="205" spans="3:17" s="671" customFormat="1">
      <c r="C205" s="498"/>
      <c r="D205" s="498"/>
      <c r="E205" s="498"/>
      <c r="F205" s="498"/>
      <c r="G205" s="498"/>
      <c r="H205" s="498"/>
      <c r="I205" s="498"/>
      <c r="J205" s="498"/>
      <c r="K205" s="498"/>
      <c r="L205" s="498"/>
      <c r="M205" s="498"/>
      <c r="N205" s="498"/>
      <c r="O205" s="498"/>
      <c r="P205" s="498"/>
      <c r="Q205" s="498"/>
    </row>
    <row r="206" spans="3:17" s="671" customFormat="1">
      <c r="C206" s="498"/>
      <c r="D206" s="498"/>
      <c r="E206" s="498"/>
      <c r="F206" s="498"/>
      <c r="G206" s="498"/>
      <c r="H206" s="498"/>
      <c r="I206" s="498"/>
      <c r="J206" s="498"/>
      <c r="K206" s="498"/>
      <c r="L206" s="498"/>
      <c r="M206" s="498"/>
      <c r="N206" s="498"/>
      <c r="O206" s="498"/>
      <c r="P206" s="498"/>
      <c r="Q206" s="498"/>
    </row>
    <row r="207" spans="3:17" s="671" customFormat="1">
      <c r="C207" s="498"/>
      <c r="D207" s="498"/>
      <c r="E207" s="498"/>
      <c r="F207" s="498"/>
      <c r="G207" s="498"/>
      <c r="H207" s="498"/>
      <c r="I207" s="498"/>
      <c r="J207" s="498"/>
      <c r="K207" s="498"/>
      <c r="L207" s="498"/>
      <c r="M207" s="498"/>
      <c r="N207" s="498"/>
      <c r="O207" s="498"/>
      <c r="P207" s="498"/>
      <c r="Q207" s="498"/>
    </row>
    <row r="208" spans="3:17" s="671" customFormat="1">
      <c r="C208" s="498"/>
      <c r="D208" s="498"/>
      <c r="E208" s="498"/>
      <c r="F208" s="498"/>
      <c r="G208" s="498"/>
      <c r="H208" s="498"/>
      <c r="I208" s="498"/>
      <c r="J208" s="498"/>
      <c r="K208" s="498"/>
      <c r="L208" s="498"/>
      <c r="M208" s="498"/>
      <c r="N208" s="498"/>
      <c r="O208" s="498"/>
      <c r="P208" s="498"/>
      <c r="Q208" s="498"/>
    </row>
    <row r="209" spans="3:17" s="671" customFormat="1">
      <c r="C209" s="498"/>
      <c r="D209" s="498"/>
      <c r="E209" s="498"/>
      <c r="F209" s="498"/>
      <c r="G209" s="498"/>
      <c r="H209" s="498"/>
      <c r="I209" s="498"/>
      <c r="J209" s="498"/>
      <c r="K209" s="498"/>
      <c r="L209" s="498"/>
      <c r="M209" s="498"/>
      <c r="N209" s="498"/>
      <c r="O209" s="498"/>
      <c r="P209" s="498"/>
      <c r="Q209" s="498"/>
    </row>
    <row r="210" spans="3:17" s="671" customFormat="1">
      <c r="C210" s="498"/>
      <c r="D210" s="498"/>
      <c r="E210" s="498"/>
      <c r="F210" s="498"/>
      <c r="G210" s="498"/>
      <c r="H210" s="498"/>
      <c r="I210" s="498"/>
      <c r="J210" s="498"/>
      <c r="K210" s="498"/>
      <c r="L210" s="498"/>
      <c r="M210" s="498"/>
      <c r="N210" s="498"/>
      <c r="O210" s="498"/>
      <c r="P210" s="498"/>
      <c r="Q210" s="498"/>
    </row>
    <row r="211" spans="3:17" s="671" customFormat="1">
      <c r="C211" s="498"/>
      <c r="D211" s="498"/>
      <c r="E211" s="498"/>
      <c r="F211" s="498"/>
      <c r="G211" s="498"/>
      <c r="H211" s="498"/>
      <c r="I211" s="498"/>
      <c r="J211" s="498"/>
      <c r="K211" s="498"/>
      <c r="L211" s="498"/>
      <c r="M211" s="498"/>
      <c r="N211" s="498"/>
      <c r="O211" s="498"/>
      <c r="P211" s="498"/>
      <c r="Q211" s="498"/>
    </row>
    <row r="212" spans="3:17" s="671" customFormat="1">
      <c r="C212" s="498"/>
      <c r="D212" s="498"/>
      <c r="E212" s="498"/>
      <c r="F212" s="498"/>
      <c r="G212" s="498"/>
      <c r="H212" s="498"/>
      <c r="I212" s="498"/>
      <c r="J212" s="498"/>
      <c r="K212" s="498"/>
      <c r="L212" s="498"/>
      <c r="M212" s="498"/>
      <c r="N212" s="498"/>
      <c r="O212" s="498"/>
      <c r="P212" s="498"/>
      <c r="Q212" s="498"/>
    </row>
    <row r="213" spans="3:17" s="671" customFormat="1">
      <c r="C213" s="498"/>
      <c r="D213" s="498"/>
      <c r="E213" s="498"/>
      <c r="F213" s="498"/>
      <c r="G213" s="498"/>
      <c r="H213" s="498"/>
      <c r="I213" s="498"/>
      <c r="J213" s="498"/>
      <c r="K213" s="498"/>
      <c r="L213" s="498"/>
      <c r="M213" s="498"/>
      <c r="N213" s="498"/>
      <c r="O213" s="498"/>
      <c r="P213" s="498"/>
      <c r="Q213" s="498"/>
    </row>
    <row r="214" spans="3:17" s="671" customFormat="1">
      <c r="C214" s="498"/>
      <c r="D214" s="498"/>
      <c r="E214" s="498"/>
      <c r="F214" s="498"/>
      <c r="G214" s="498"/>
      <c r="H214" s="498"/>
      <c r="I214" s="498"/>
      <c r="J214" s="498"/>
      <c r="K214" s="498"/>
      <c r="L214" s="498"/>
      <c r="M214" s="498"/>
      <c r="N214" s="498"/>
      <c r="O214" s="498"/>
      <c r="P214" s="498"/>
      <c r="Q214" s="498"/>
    </row>
    <row r="215" spans="3:17" s="671" customFormat="1">
      <c r="C215" s="498"/>
      <c r="D215" s="498"/>
      <c r="E215" s="498"/>
      <c r="F215" s="498"/>
      <c r="G215" s="498"/>
      <c r="H215" s="498"/>
      <c r="I215" s="498"/>
      <c r="J215" s="498"/>
      <c r="K215" s="498"/>
      <c r="L215" s="498"/>
      <c r="M215" s="498"/>
      <c r="N215" s="498"/>
      <c r="O215" s="498"/>
      <c r="P215" s="498"/>
      <c r="Q215" s="498"/>
    </row>
    <row r="216" spans="3:17" s="671" customFormat="1">
      <c r="C216" s="498"/>
      <c r="D216" s="498"/>
      <c r="E216" s="498"/>
      <c r="F216" s="498"/>
      <c r="G216" s="498"/>
      <c r="H216" s="498"/>
      <c r="I216" s="498"/>
      <c r="J216" s="498"/>
      <c r="K216" s="498"/>
      <c r="L216" s="498"/>
      <c r="M216" s="498"/>
      <c r="N216" s="498"/>
      <c r="O216" s="498"/>
      <c r="P216" s="498"/>
      <c r="Q216" s="498"/>
    </row>
    <row r="217" spans="3:17" s="671" customFormat="1">
      <c r="C217" s="498"/>
      <c r="D217" s="498"/>
      <c r="E217" s="498"/>
      <c r="F217" s="498"/>
      <c r="G217" s="498"/>
      <c r="H217" s="498"/>
      <c r="I217" s="498"/>
      <c r="J217" s="498"/>
      <c r="K217" s="498"/>
      <c r="L217" s="498"/>
      <c r="M217" s="498"/>
      <c r="N217" s="498"/>
      <c r="O217" s="498"/>
      <c r="P217" s="498"/>
      <c r="Q217" s="498"/>
    </row>
    <row r="218" spans="3:17" s="671" customFormat="1">
      <c r="C218" s="498"/>
      <c r="D218" s="498"/>
      <c r="E218" s="498"/>
      <c r="F218" s="498"/>
      <c r="G218" s="498"/>
      <c r="H218" s="498"/>
      <c r="I218" s="498"/>
      <c r="J218" s="498"/>
      <c r="K218" s="498"/>
      <c r="L218" s="498"/>
      <c r="M218" s="498"/>
      <c r="N218" s="498"/>
      <c r="O218" s="498"/>
      <c r="P218" s="498"/>
      <c r="Q218" s="498"/>
    </row>
    <row r="219" spans="3:17" s="671" customFormat="1">
      <c r="C219" s="498"/>
      <c r="D219" s="498"/>
      <c r="E219" s="498"/>
      <c r="F219" s="498"/>
      <c r="G219" s="498"/>
      <c r="H219" s="498"/>
      <c r="I219" s="498"/>
      <c r="J219" s="498"/>
      <c r="K219" s="498"/>
      <c r="L219" s="498"/>
      <c r="M219" s="498"/>
      <c r="N219" s="498"/>
      <c r="O219" s="498"/>
      <c r="P219" s="498"/>
      <c r="Q219" s="498"/>
    </row>
    <row r="220" spans="3:17" s="671" customFormat="1">
      <c r="C220" s="498"/>
      <c r="D220" s="498"/>
      <c r="E220" s="498"/>
      <c r="F220" s="498"/>
      <c r="G220" s="498"/>
      <c r="H220" s="498"/>
      <c r="I220" s="498"/>
      <c r="J220" s="498"/>
      <c r="K220" s="498"/>
      <c r="L220" s="498"/>
      <c r="M220" s="498"/>
      <c r="N220" s="498"/>
      <c r="O220" s="498"/>
      <c r="P220" s="498"/>
      <c r="Q220" s="498"/>
    </row>
    <row r="221" spans="3:17" s="671" customFormat="1">
      <c r="C221" s="498"/>
      <c r="D221" s="498"/>
      <c r="E221" s="498"/>
      <c r="F221" s="498"/>
      <c r="G221" s="498"/>
      <c r="H221" s="498"/>
      <c r="I221" s="498"/>
      <c r="J221" s="498"/>
      <c r="K221" s="498"/>
      <c r="L221" s="498"/>
      <c r="M221" s="498"/>
      <c r="N221" s="498"/>
      <c r="O221" s="498"/>
      <c r="P221" s="498"/>
      <c r="Q221" s="498"/>
    </row>
    <row r="222" spans="3:17" s="671" customFormat="1">
      <c r="C222" s="498"/>
      <c r="D222" s="498"/>
      <c r="E222" s="498"/>
      <c r="F222" s="498"/>
      <c r="G222" s="498"/>
      <c r="H222" s="498"/>
      <c r="I222" s="498"/>
      <c r="J222" s="498"/>
      <c r="K222" s="498"/>
      <c r="L222" s="498"/>
      <c r="M222" s="498"/>
      <c r="N222" s="498"/>
      <c r="O222" s="498"/>
      <c r="P222" s="498"/>
      <c r="Q222" s="498"/>
    </row>
    <row r="223" spans="3:17" s="671" customFormat="1">
      <c r="C223" s="498"/>
      <c r="D223" s="498"/>
      <c r="E223" s="498"/>
      <c r="F223" s="498"/>
      <c r="G223" s="498"/>
      <c r="H223" s="498"/>
      <c r="I223" s="498"/>
      <c r="J223" s="498"/>
      <c r="K223" s="498"/>
      <c r="L223" s="498"/>
      <c r="M223" s="498"/>
      <c r="N223" s="498"/>
      <c r="O223" s="498"/>
      <c r="P223" s="498"/>
      <c r="Q223" s="498"/>
    </row>
    <row r="224" spans="3:17" s="671" customFormat="1">
      <c r="C224" s="498"/>
      <c r="D224" s="498"/>
      <c r="E224" s="498"/>
      <c r="F224" s="498"/>
      <c r="G224" s="498"/>
      <c r="H224" s="498"/>
      <c r="I224" s="498"/>
      <c r="J224" s="498"/>
      <c r="K224" s="498"/>
      <c r="L224" s="498"/>
      <c r="M224" s="498"/>
      <c r="N224" s="498"/>
      <c r="O224" s="498"/>
      <c r="P224" s="498"/>
      <c r="Q224" s="498"/>
    </row>
    <row r="225" spans="3:17" s="671" customFormat="1">
      <c r="C225" s="498"/>
      <c r="D225" s="498"/>
      <c r="E225" s="498"/>
      <c r="F225" s="498"/>
      <c r="G225" s="498"/>
      <c r="H225" s="498"/>
      <c r="I225" s="498"/>
      <c r="J225" s="498"/>
      <c r="K225" s="498"/>
      <c r="L225" s="498"/>
      <c r="M225" s="498"/>
      <c r="N225" s="498"/>
      <c r="O225" s="498"/>
      <c r="P225" s="498"/>
      <c r="Q225" s="498"/>
    </row>
    <row r="226" spans="3:17" s="671" customFormat="1">
      <c r="C226" s="498"/>
      <c r="D226" s="498"/>
      <c r="E226" s="498"/>
      <c r="F226" s="498"/>
      <c r="G226" s="498"/>
      <c r="H226" s="498"/>
      <c r="I226" s="498"/>
      <c r="J226" s="498"/>
      <c r="K226" s="498"/>
      <c r="L226" s="498"/>
      <c r="M226" s="498"/>
      <c r="N226" s="498"/>
      <c r="O226" s="498"/>
      <c r="P226" s="498"/>
      <c r="Q226" s="498"/>
    </row>
    <row r="227" spans="3:17" s="671" customFormat="1">
      <c r="C227" s="498"/>
      <c r="D227" s="498"/>
      <c r="E227" s="498"/>
      <c r="F227" s="498"/>
      <c r="G227" s="498"/>
      <c r="H227" s="498"/>
      <c r="I227" s="498"/>
      <c r="J227" s="498"/>
      <c r="K227" s="498"/>
      <c r="L227" s="498"/>
      <c r="M227" s="498"/>
      <c r="N227" s="498"/>
      <c r="O227" s="498"/>
      <c r="P227" s="498"/>
      <c r="Q227" s="498"/>
    </row>
    <row r="228" spans="3:17" s="671" customFormat="1">
      <c r="C228" s="498"/>
      <c r="D228" s="498"/>
      <c r="E228" s="498"/>
      <c r="F228" s="498"/>
      <c r="G228" s="498"/>
      <c r="H228" s="498"/>
      <c r="I228" s="498"/>
      <c r="J228" s="498"/>
      <c r="K228" s="498"/>
      <c r="L228" s="498"/>
      <c r="M228" s="498"/>
      <c r="N228" s="498"/>
      <c r="O228" s="498"/>
      <c r="P228" s="498"/>
      <c r="Q228" s="498"/>
    </row>
    <row r="229" spans="3:17" s="671" customFormat="1">
      <c r="C229" s="498"/>
      <c r="D229" s="498"/>
      <c r="E229" s="498"/>
      <c r="F229" s="498"/>
      <c r="G229" s="498"/>
      <c r="H229" s="498"/>
      <c r="I229" s="498"/>
      <c r="J229" s="498"/>
      <c r="K229" s="498"/>
      <c r="L229" s="498"/>
      <c r="M229" s="498"/>
      <c r="N229" s="498"/>
      <c r="O229" s="498"/>
      <c r="P229" s="498"/>
      <c r="Q229" s="498"/>
    </row>
    <row r="230" spans="3:17" s="671" customFormat="1">
      <c r="C230" s="498"/>
      <c r="D230" s="498"/>
      <c r="E230" s="498"/>
      <c r="F230" s="498"/>
      <c r="G230" s="498"/>
      <c r="H230" s="498"/>
      <c r="I230" s="498"/>
      <c r="J230" s="498"/>
      <c r="K230" s="498"/>
      <c r="L230" s="498"/>
      <c r="M230" s="498"/>
      <c r="N230" s="498"/>
      <c r="O230" s="498"/>
      <c r="P230" s="498"/>
      <c r="Q230" s="498"/>
    </row>
    <row r="231" spans="3:17" s="671" customFormat="1">
      <c r="C231" s="498"/>
      <c r="D231" s="498"/>
      <c r="E231" s="498"/>
      <c r="F231" s="498"/>
      <c r="G231" s="498"/>
      <c r="H231" s="498"/>
      <c r="I231" s="498"/>
      <c r="J231" s="498"/>
      <c r="K231" s="498"/>
      <c r="L231" s="498"/>
      <c r="M231" s="498"/>
      <c r="N231" s="498"/>
      <c r="O231" s="498"/>
      <c r="P231" s="498"/>
      <c r="Q231" s="498"/>
    </row>
    <row r="232" spans="3:17" s="671" customFormat="1">
      <c r="C232" s="498"/>
      <c r="D232" s="498"/>
      <c r="E232" s="498"/>
      <c r="F232" s="498"/>
      <c r="G232" s="498"/>
      <c r="H232" s="498"/>
      <c r="I232" s="498"/>
      <c r="J232" s="498"/>
      <c r="K232" s="498"/>
      <c r="L232" s="498"/>
      <c r="M232" s="498"/>
      <c r="N232" s="498"/>
      <c r="O232" s="498"/>
      <c r="P232" s="498"/>
      <c r="Q232" s="498"/>
    </row>
    <row r="233" spans="3:17" s="671" customFormat="1">
      <c r="C233" s="498"/>
      <c r="D233" s="498"/>
      <c r="E233" s="498"/>
      <c r="F233" s="498"/>
      <c r="G233" s="498"/>
      <c r="H233" s="498"/>
      <c r="I233" s="498"/>
      <c r="J233" s="498"/>
      <c r="K233" s="498"/>
      <c r="L233" s="498"/>
      <c r="M233" s="498"/>
      <c r="N233" s="498"/>
      <c r="O233" s="498"/>
      <c r="P233" s="498"/>
      <c r="Q233" s="498"/>
    </row>
    <row r="234" spans="3:17" s="671" customFormat="1">
      <c r="C234" s="498"/>
      <c r="D234" s="498"/>
      <c r="E234" s="498"/>
      <c r="F234" s="498"/>
      <c r="G234" s="498"/>
      <c r="H234" s="498"/>
      <c r="I234" s="498"/>
      <c r="J234" s="498"/>
      <c r="K234" s="498"/>
      <c r="L234" s="498"/>
      <c r="M234" s="498"/>
      <c r="N234" s="498"/>
      <c r="O234" s="498"/>
      <c r="P234" s="498"/>
      <c r="Q234" s="498"/>
    </row>
    <row r="235" spans="3:17" s="671" customFormat="1">
      <c r="C235" s="498"/>
      <c r="D235" s="498"/>
      <c r="E235" s="498"/>
      <c r="F235" s="498"/>
      <c r="G235" s="498"/>
      <c r="H235" s="498"/>
      <c r="I235" s="498"/>
      <c r="J235" s="498"/>
      <c r="K235" s="498"/>
      <c r="L235" s="498"/>
      <c r="M235" s="498"/>
      <c r="N235" s="498"/>
      <c r="O235" s="498"/>
      <c r="P235" s="498"/>
      <c r="Q235" s="498"/>
    </row>
    <row r="236" spans="3:17" s="671" customFormat="1">
      <c r="C236" s="498"/>
      <c r="D236" s="498"/>
      <c r="E236" s="498"/>
      <c r="F236" s="498"/>
      <c r="G236" s="498"/>
      <c r="H236" s="498"/>
      <c r="I236" s="498"/>
      <c r="J236" s="498"/>
      <c r="K236" s="498"/>
      <c r="L236" s="498"/>
      <c r="M236" s="498"/>
      <c r="N236" s="498"/>
      <c r="O236" s="498"/>
      <c r="P236" s="498"/>
      <c r="Q236" s="498"/>
    </row>
    <row r="237" spans="3:17" s="671" customFormat="1">
      <c r="C237" s="498"/>
      <c r="D237" s="498"/>
      <c r="E237" s="498"/>
      <c r="F237" s="498"/>
      <c r="G237" s="498"/>
      <c r="H237" s="498"/>
      <c r="I237" s="498"/>
      <c r="J237" s="498"/>
      <c r="K237" s="498"/>
      <c r="L237" s="498"/>
      <c r="M237" s="498"/>
      <c r="N237" s="498"/>
      <c r="O237" s="498"/>
      <c r="P237" s="498"/>
      <c r="Q237" s="498"/>
    </row>
    <row r="238" spans="3:17" s="671" customFormat="1">
      <c r="C238" s="498"/>
      <c r="D238" s="498"/>
      <c r="E238" s="498"/>
      <c r="F238" s="498"/>
      <c r="G238" s="498"/>
      <c r="H238" s="498"/>
      <c r="I238" s="498"/>
      <c r="J238" s="498"/>
      <c r="K238" s="498"/>
      <c r="L238" s="498"/>
      <c r="M238" s="498"/>
      <c r="N238" s="498"/>
      <c r="O238" s="498"/>
      <c r="P238" s="498"/>
      <c r="Q238" s="498"/>
    </row>
    <row r="239" spans="3:17" s="671" customFormat="1">
      <c r="C239" s="498"/>
      <c r="D239" s="498"/>
      <c r="E239" s="498"/>
      <c r="F239" s="498"/>
      <c r="G239" s="498"/>
      <c r="H239" s="498"/>
      <c r="I239" s="498"/>
      <c r="J239" s="498"/>
      <c r="K239" s="498"/>
      <c r="L239" s="498"/>
      <c r="M239" s="498"/>
      <c r="N239" s="498"/>
      <c r="O239" s="498"/>
      <c r="P239" s="498"/>
      <c r="Q239" s="498"/>
    </row>
    <row r="240" spans="3:17" s="671" customFormat="1">
      <c r="C240" s="498"/>
      <c r="D240" s="498"/>
      <c r="E240" s="498"/>
      <c r="F240" s="498"/>
      <c r="G240" s="498"/>
      <c r="H240" s="498"/>
      <c r="I240" s="498"/>
      <c r="J240" s="498"/>
      <c r="K240" s="498"/>
      <c r="L240" s="498"/>
      <c r="M240" s="498"/>
      <c r="N240" s="498"/>
      <c r="O240" s="498"/>
      <c r="P240" s="498"/>
      <c r="Q240" s="498"/>
    </row>
    <row r="241" spans="3:17" s="671" customFormat="1">
      <c r="C241" s="498"/>
      <c r="D241" s="498"/>
      <c r="E241" s="498"/>
      <c r="F241" s="498"/>
      <c r="G241" s="498"/>
      <c r="H241" s="498"/>
      <c r="I241" s="498"/>
      <c r="J241" s="498"/>
      <c r="K241" s="498"/>
      <c r="L241" s="498"/>
      <c r="M241" s="498"/>
      <c r="N241" s="498"/>
      <c r="O241" s="498"/>
      <c r="P241" s="498"/>
      <c r="Q241" s="498"/>
    </row>
    <row r="242" spans="3:17" s="671" customFormat="1">
      <c r="C242" s="498"/>
      <c r="D242" s="498"/>
      <c r="E242" s="498"/>
      <c r="F242" s="498"/>
      <c r="G242" s="498"/>
      <c r="H242" s="498"/>
      <c r="I242" s="498"/>
      <c r="J242" s="498"/>
      <c r="K242" s="498"/>
      <c r="L242" s="498"/>
      <c r="M242" s="498"/>
      <c r="N242" s="498"/>
      <c r="O242" s="498"/>
      <c r="P242" s="498"/>
      <c r="Q242" s="498"/>
    </row>
    <row r="243" spans="3:17" s="671" customFormat="1">
      <c r="C243" s="498"/>
      <c r="D243" s="498"/>
      <c r="E243" s="498"/>
      <c r="F243" s="498"/>
      <c r="G243" s="498"/>
      <c r="H243" s="498"/>
      <c r="I243" s="498"/>
      <c r="J243" s="498"/>
      <c r="K243" s="498"/>
      <c r="L243" s="498"/>
      <c r="M243" s="498"/>
      <c r="N243" s="498"/>
      <c r="O243" s="498"/>
      <c r="P243" s="498"/>
      <c r="Q243" s="498"/>
    </row>
    <row r="244" spans="3:17" s="671" customFormat="1">
      <c r="C244" s="498"/>
      <c r="D244" s="498"/>
      <c r="E244" s="498"/>
      <c r="F244" s="498"/>
      <c r="G244" s="498"/>
      <c r="H244" s="498"/>
      <c r="I244" s="498"/>
      <c r="J244" s="498"/>
      <c r="K244" s="498"/>
      <c r="L244" s="498"/>
      <c r="M244" s="498"/>
      <c r="N244" s="498"/>
      <c r="O244" s="498"/>
      <c r="P244" s="498"/>
      <c r="Q244" s="498"/>
    </row>
    <row r="245" spans="3:17" s="671" customFormat="1">
      <c r="C245" s="498"/>
      <c r="D245" s="498"/>
      <c r="E245" s="498"/>
      <c r="F245" s="498"/>
      <c r="G245" s="498"/>
      <c r="H245" s="498"/>
      <c r="I245" s="498"/>
      <c r="J245" s="498"/>
      <c r="K245" s="498"/>
      <c r="L245" s="498"/>
      <c r="M245" s="498"/>
      <c r="N245" s="498"/>
      <c r="O245" s="498"/>
      <c r="P245" s="498"/>
      <c r="Q245" s="498"/>
    </row>
    <row r="246" spans="3:17" s="671" customFormat="1">
      <c r="C246" s="498"/>
      <c r="D246" s="498"/>
      <c r="E246" s="498"/>
      <c r="F246" s="498"/>
      <c r="G246" s="498"/>
      <c r="H246" s="498"/>
      <c r="I246" s="498"/>
      <c r="J246" s="498"/>
      <c r="K246" s="498"/>
      <c r="L246" s="498"/>
      <c r="M246" s="498"/>
      <c r="N246" s="498"/>
      <c r="O246" s="498"/>
      <c r="P246" s="498"/>
      <c r="Q246" s="498"/>
    </row>
    <row r="247" spans="3:17" s="671" customFormat="1">
      <c r="C247" s="498"/>
      <c r="D247" s="498"/>
      <c r="E247" s="498"/>
      <c r="F247" s="498"/>
      <c r="G247" s="498"/>
      <c r="H247" s="498"/>
      <c r="I247" s="498"/>
      <c r="J247" s="498"/>
      <c r="K247" s="498"/>
      <c r="L247" s="498"/>
      <c r="M247" s="498"/>
      <c r="N247" s="498"/>
      <c r="O247" s="498"/>
      <c r="P247" s="498"/>
      <c r="Q247" s="498"/>
    </row>
    <row r="248" spans="3:17" s="671" customFormat="1">
      <c r="C248" s="498"/>
      <c r="D248" s="498"/>
      <c r="E248" s="498"/>
      <c r="F248" s="498"/>
      <c r="G248" s="498"/>
      <c r="H248" s="498"/>
      <c r="I248" s="498"/>
      <c r="J248" s="498"/>
      <c r="K248" s="498"/>
      <c r="L248" s="498"/>
      <c r="M248" s="498"/>
      <c r="N248" s="498"/>
      <c r="O248" s="498"/>
      <c r="P248" s="498"/>
      <c r="Q248" s="498"/>
    </row>
    <row r="249" spans="3:17" s="671" customFormat="1">
      <c r="C249" s="498"/>
      <c r="D249" s="498"/>
      <c r="E249" s="498"/>
      <c r="F249" s="498"/>
      <c r="G249" s="498"/>
      <c r="H249" s="498"/>
      <c r="I249" s="498"/>
      <c r="J249" s="498"/>
      <c r="K249" s="498"/>
      <c r="L249" s="498"/>
      <c r="M249" s="498"/>
      <c r="N249" s="498"/>
      <c r="O249" s="498"/>
      <c r="P249" s="498"/>
      <c r="Q249" s="498"/>
    </row>
    <row r="250" spans="3:17" s="671" customFormat="1">
      <c r="C250" s="498"/>
      <c r="D250" s="498"/>
      <c r="E250" s="498"/>
      <c r="F250" s="498"/>
      <c r="G250" s="498"/>
      <c r="H250" s="498"/>
      <c r="I250" s="498"/>
      <c r="J250" s="498"/>
      <c r="K250" s="498"/>
      <c r="L250" s="498"/>
      <c r="M250" s="498"/>
      <c r="N250" s="498"/>
      <c r="O250" s="498"/>
      <c r="P250" s="498"/>
      <c r="Q250" s="498"/>
    </row>
    <row r="251" spans="3:17" s="671" customFormat="1">
      <c r="C251" s="498"/>
      <c r="D251" s="498"/>
      <c r="E251" s="498"/>
      <c r="F251" s="498"/>
      <c r="G251" s="498"/>
      <c r="H251" s="498"/>
      <c r="I251" s="498"/>
      <c r="J251" s="498"/>
      <c r="K251" s="498"/>
      <c r="L251" s="498"/>
      <c r="M251" s="498"/>
      <c r="N251" s="498"/>
      <c r="O251" s="498"/>
      <c r="P251" s="498"/>
      <c r="Q251" s="498"/>
    </row>
    <row r="252" spans="3:17" s="671" customFormat="1">
      <c r="C252" s="498"/>
      <c r="D252" s="498"/>
      <c r="E252" s="498"/>
      <c r="F252" s="498"/>
      <c r="G252" s="498"/>
      <c r="H252" s="498"/>
      <c r="I252" s="498"/>
      <c r="J252" s="498"/>
      <c r="K252" s="498"/>
      <c r="L252" s="498"/>
      <c r="M252" s="498"/>
      <c r="N252" s="498"/>
      <c r="O252" s="498"/>
      <c r="P252" s="498"/>
      <c r="Q252" s="498"/>
    </row>
    <row r="253" spans="3:17" s="671" customFormat="1">
      <c r="C253" s="498"/>
      <c r="D253" s="498"/>
      <c r="E253" s="498"/>
      <c r="F253" s="498"/>
      <c r="G253" s="498"/>
      <c r="H253" s="498"/>
      <c r="I253" s="498"/>
      <c r="J253" s="498"/>
      <c r="K253" s="498"/>
      <c r="L253" s="498"/>
      <c r="M253" s="498"/>
      <c r="N253" s="498"/>
      <c r="O253" s="498"/>
      <c r="P253" s="498"/>
      <c r="Q253" s="498"/>
    </row>
  </sheetData>
  <mergeCells count="6">
    <mergeCell ref="B119:Q119"/>
    <mergeCell ref="B2:Q2"/>
    <mergeCell ref="B3:B4"/>
    <mergeCell ref="C3:C4"/>
    <mergeCell ref="D3:D4"/>
    <mergeCell ref="Q3:Q4"/>
  </mergeCells>
  <pageMargins left="0.7" right="0.7" top="0.75" bottom="0.75" header="0.3" footer="0.3"/>
  <pageSetup scale="57" orientation="landscape" horizontalDpi="0" verticalDpi="0"/>
  <headerFooter>
    <oddFooter>Page &amp;P de &amp;N</oddFooter>
  </headerFooter>
  <rowBreaks count="1" manualBreakCount="1">
    <brk id="66" max="16383" man="1"/>
  </rowBreaks>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3CC4-2792-A848-8EFA-C8017AF2B6D4}">
  <sheetPr>
    <tabColor rgb="FFF3FFE6"/>
  </sheetPr>
  <dimension ref="A1:AD1000"/>
  <sheetViews>
    <sheetView topLeftCell="A2" zoomScaleNormal="100" zoomScaleSheetLayoutView="100" workbookViewId="0">
      <selection activeCell="B12" sqref="B12:C12"/>
    </sheetView>
  </sheetViews>
  <sheetFormatPr baseColWidth="10" defaultColWidth="13.1640625" defaultRowHeight="15" customHeight="1"/>
  <cols>
    <col min="1" max="1" width="0.83203125" style="671" customWidth="1"/>
    <col min="2" max="2" width="5.6640625" customWidth="1"/>
    <col min="3" max="3" width="18.33203125" customWidth="1"/>
    <col min="4" max="4" width="13.6640625" customWidth="1"/>
    <col min="5" max="14" width="13.5" customWidth="1"/>
    <col min="15" max="15" width="12.5" style="669" hidden="1" customWidth="1"/>
    <col min="16" max="16" width="2" style="669" hidden="1" customWidth="1"/>
    <col min="17" max="17" width="12.5" style="669" hidden="1" customWidth="1"/>
    <col min="18" max="25" width="12.5" style="671" customWidth="1"/>
    <col min="26" max="27" width="11.6640625" style="671" customWidth="1"/>
    <col min="28" max="30" width="13.1640625" style="671"/>
  </cols>
  <sheetData>
    <row r="1" spans="2:27" ht="67.5" customHeight="1">
      <c r="B1" s="358"/>
      <c r="C1" s="358"/>
      <c r="D1" s="358"/>
      <c r="E1" s="358"/>
      <c r="F1" s="358"/>
      <c r="G1" s="358"/>
      <c r="H1" s="358"/>
      <c r="I1" s="358"/>
      <c r="J1" s="358"/>
      <c r="K1" s="358"/>
      <c r="L1" s="358"/>
      <c r="M1" s="358"/>
      <c r="N1" s="358"/>
      <c r="O1" s="665"/>
      <c r="P1" s="665"/>
      <c r="Q1" s="665"/>
      <c r="R1" s="358"/>
      <c r="S1" s="358"/>
      <c r="T1" s="358"/>
      <c r="U1" s="358"/>
      <c r="V1" s="358"/>
      <c r="W1" s="358"/>
      <c r="X1" s="358"/>
      <c r="Y1" s="358"/>
      <c r="Z1" s="358"/>
      <c r="AA1" s="358"/>
    </row>
    <row r="2" spans="2:27" ht="18" customHeight="1">
      <c r="B2" s="1002" t="s">
        <v>2779</v>
      </c>
      <c r="C2" s="1003"/>
      <c r="D2" s="1003"/>
      <c r="E2" s="1003"/>
      <c r="F2" s="1003"/>
      <c r="G2" s="1003"/>
      <c r="H2" s="1003"/>
      <c r="I2" s="1003"/>
      <c r="J2" s="1003"/>
      <c r="K2" s="1003"/>
      <c r="L2" s="1003"/>
      <c r="M2" s="1003"/>
      <c r="N2" s="1003"/>
      <c r="O2" s="586"/>
      <c r="P2" s="586"/>
      <c r="Q2" s="586"/>
      <c r="R2" s="359"/>
      <c r="S2" s="359"/>
      <c r="T2" s="359"/>
      <c r="U2" s="359"/>
      <c r="V2" s="359"/>
      <c r="W2" s="359"/>
      <c r="X2" s="359"/>
      <c r="Y2" s="359"/>
      <c r="Z2" s="359"/>
      <c r="AA2" s="359"/>
    </row>
    <row r="3" spans="2:27" ht="12.75" customHeight="1">
      <c r="B3" s="1010" t="s">
        <v>2786</v>
      </c>
      <c r="C3" s="1010"/>
      <c r="D3" s="1010"/>
      <c r="E3" s="1010"/>
      <c r="F3" s="1010"/>
      <c r="G3" s="1010"/>
      <c r="H3" s="1010"/>
      <c r="I3" s="1010"/>
      <c r="J3" s="1010"/>
      <c r="K3" s="1010"/>
      <c r="L3" s="1010"/>
      <c r="M3" s="1010"/>
      <c r="N3" s="1010"/>
      <c r="O3" s="586"/>
      <c r="P3" s="586"/>
      <c r="Q3" s="586"/>
      <c r="R3" s="359"/>
      <c r="S3" s="359"/>
      <c r="T3" s="359"/>
      <c r="U3" s="359"/>
      <c r="V3" s="359"/>
      <c r="W3" s="359"/>
      <c r="X3" s="359"/>
      <c r="Y3" s="359"/>
      <c r="Z3" s="359"/>
      <c r="AA3" s="359"/>
    </row>
    <row r="4" spans="2:27" ht="6.75" customHeight="1">
      <c r="B4" s="358"/>
      <c r="C4" s="358"/>
      <c r="D4" s="358"/>
      <c r="E4" s="358"/>
      <c r="F4" s="358"/>
      <c r="G4" s="358"/>
      <c r="H4" s="358"/>
      <c r="I4" s="358"/>
      <c r="J4" s="358"/>
      <c r="K4" s="358"/>
      <c r="L4" s="358"/>
      <c r="M4" s="358"/>
      <c r="N4" s="358"/>
      <c r="O4" s="665"/>
      <c r="P4" s="665"/>
      <c r="Q4" s="665"/>
      <c r="R4" s="358"/>
      <c r="S4" s="358"/>
      <c r="T4" s="358"/>
      <c r="U4" s="358"/>
      <c r="V4" s="358"/>
      <c r="W4" s="358"/>
      <c r="X4" s="358"/>
      <c r="Y4" s="358"/>
      <c r="Z4" s="358"/>
      <c r="AA4" s="358"/>
    </row>
    <row r="5" spans="2:27" ht="20">
      <c r="B5" s="360"/>
      <c r="C5" s="366" t="s">
        <v>2691</v>
      </c>
      <c r="D5" s="1004" t="str">
        <f>IF('Budget production - SOMMAIRE'!H1="aaaa-mm-jj","",'Budget production - SOMMAIRE'!H1)</f>
        <v/>
      </c>
      <c r="E5" s="1005"/>
      <c r="F5" s="360"/>
      <c r="G5" s="360"/>
      <c r="H5" s="360"/>
      <c r="I5" s="366" t="s">
        <v>2692</v>
      </c>
      <c r="J5" s="1006" t="str">
        <f>IF('Budget production - SOMMAIRE'!D4="","",'Budget production - SOMMAIRE'!D4)</f>
        <v/>
      </c>
      <c r="K5" s="1005"/>
      <c r="L5" s="1005"/>
      <c r="M5" s="1005"/>
      <c r="N5" s="1005"/>
      <c r="O5" s="666"/>
      <c r="P5" s="666"/>
      <c r="Q5" s="666"/>
      <c r="R5" s="360"/>
      <c r="S5" s="360"/>
      <c r="T5" s="360"/>
      <c r="U5" s="360"/>
      <c r="V5" s="360"/>
      <c r="W5" s="360"/>
      <c r="X5" s="360"/>
      <c r="Y5" s="360"/>
      <c r="Z5" s="360"/>
      <c r="AA5" s="360"/>
    </row>
    <row r="6" spans="2:27" ht="14.25" customHeight="1">
      <c r="B6" s="361"/>
      <c r="C6" s="366"/>
      <c r="D6" s="492"/>
      <c r="E6" s="367"/>
      <c r="F6" s="361"/>
      <c r="G6" s="361"/>
      <c r="H6" s="361"/>
      <c r="I6" s="366" t="s">
        <v>2693</v>
      </c>
      <c r="J6" s="1013"/>
      <c r="K6" s="1014"/>
      <c r="L6" s="1014"/>
      <c r="M6" s="1014"/>
      <c r="N6" s="1014"/>
      <c r="O6" s="667"/>
      <c r="P6" s="667"/>
      <c r="Q6" s="667"/>
      <c r="R6" s="361"/>
      <c r="S6" s="361"/>
      <c r="T6" s="361"/>
      <c r="U6" s="361"/>
      <c r="V6" s="361"/>
      <c r="W6" s="361"/>
      <c r="X6" s="361"/>
      <c r="Y6" s="361"/>
      <c r="Z6" s="361"/>
      <c r="AA6" s="361"/>
    </row>
    <row r="7" spans="2:27" ht="21" customHeight="1">
      <c r="B7" s="368" t="s">
        <v>2694</v>
      </c>
      <c r="C7" s="368"/>
      <c r="D7" s="369"/>
      <c r="E7" s="369"/>
      <c r="F7" s="369"/>
      <c r="G7" s="369"/>
      <c r="H7" s="369"/>
      <c r="I7" s="369"/>
      <c r="J7" s="351"/>
      <c r="K7" s="351"/>
      <c r="L7" s="350"/>
      <c r="M7" s="350"/>
      <c r="N7" s="352" t="s">
        <v>2695</v>
      </c>
      <c r="O7" s="586"/>
      <c r="P7" s="586"/>
      <c r="Q7" s="586"/>
      <c r="R7" s="359"/>
      <c r="S7" s="359"/>
      <c r="T7" s="359"/>
      <c r="U7" s="359"/>
      <c r="V7" s="359"/>
      <c r="W7" s="359"/>
      <c r="X7" s="359"/>
      <c r="Y7" s="359"/>
      <c r="Z7" s="359"/>
      <c r="AA7" s="359"/>
    </row>
    <row r="8" spans="2:27" ht="13.5" customHeight="1">
      <c r="B8" s="454"/>
      <c r="C8" s="454"/>
      <c r="D8" s="454"/>
      <c r="E8" s="454"/>
      <c r="F8" s="454"/>
      <c r="G8" s="454"/>
      <c r="H8" s="454"/>
      <c r="I8" s="454"/>
      <c r="J8" s="454"/>
      <c r="K8" s="454"/>
      <c r="L8" s="454"/>
      <c r="M8" s="454"/>
      <c r="N8" s="455"/>
      <c r="O8" s="586"/>
      <c r="P8" s="586"/>
      <c r="Q8" s="586"/>
      <c r="R8" s="359"/>
      <c r="S8" s="359"/>
      <c r="T8" s="359"/>
      <c r="U8" s="359"/>
      <c r="V8" s="359"/>
      <c r="W8" s="359"/>
      <c r="X8" s="359"/>
      <c r="Y8" s="359"/>
      <c r="Z8" s="359"/>
      <c r="AA8" s="359"/>
    </row>
    <row r="9" spans="2:27" ht="6" customHeight="1" thickBot="1">
      <c r="B9" s="358"/>
      <c r="C9" s="358"/>
      <c r="D9" s="358"/>
      <c r="E9" s="358"/>
      <c r="F9" s="358"/>
      <c r="G9" s="358"/>
      <c r="H9" s="358"/>
      <c r="I9" s="358"/>
      <c r="J9" s="358"/>
      <c r="K9" s="358"/>
      <c r="L9" s="358"/>
      <c r="M9" s="358"/>
      <c r="N9" s="358"/>
      <c r="O9" s="665"/>
      <c r="P9" s="665"/>
      <c r="Q9" s="665"/>
      <c r="R9" s="358"/>
      <c r="S9" s="358"/>
      <c r="T9" s="358"/>
      <c r="U9" s="358"/>
      <c r="V9" s="358"/>
      <c r="W9" s="358"/>
      <c r="X9" s="358"/>
      <c r="Y9" s="358"/>
      <c r="Z9" s="358"/>
      <c r="AA9" s="358"/>
    </row>
    <row r="10" spans="2:27" ht="39" customHeight="1" thickBot="1">
      <c r="B10" s="1007" t="s">
        <v>2696</v>
      </c>
      <c r="C10" s="1008"/>
      <c r="D10" s="456" t="s">
        <v>2697</v>
      </c>
      <c r="E10" s="457" t="s">
        <v>2698</v>
      </c>
      <c r="F10" s="456" t="s">
        <v>2699</v>
      </c>
      <c r="G10" s="1009" t="s">
        <v>2769</v>
      </c>
      <c r="H10" s="1008"/>
      <c r="I10" s="362"/>
      <c r="J10" s="362"/>
      <c r="K10" s="370"/>
      <c r="L10" s="370"/>
      <c r="M10" s="370"/>
      <c r="N10" s="370"/>
      <c r="O10" s="663" t="s">
        <v>1713</v>
      </c>
      <c r="P10" s="663"/>
      <c r="Q10" s="663"/>
      <c r="R10" s="362"/>
      <c r="S10" s="362"/>
      <c r="T10" s="362"/>
      <c r="U10" s="362"/>
      <c r="V10" s="362"/>
      <c r="W10" s="362"/>
      <c r="X10" s="362"/>
      <c r="Y10" s="362"/>
      <c r="Z10" s="362"/>
      <c r="AA10" s="362"/>
    </row>
    <row r="11" spans="2:27" ht="23.25" customHeight="1">
      <c r="B11" s="1011" t="s">
        <v>1654</v>
      </c>
      <c r="C11" s="1012"/>
      <c r="D11" s="662" t="s">
        <v>2770</v>
      </c>
      <c r="E11" s="543">
        <f>'Structure de financement'!F4</f>
        <v>0</v>
      </c>
      <c r="F11" s="458">
        <f t="shared" ref="F11:G18" si="0">E11</f>
        <v>0</v>
      </c>
      <c r="G11" s="458">
        <f t="shared" si="0"/>
        <v>0</v>
      </c>
      <c r="H11" s="459" t="e">
        <f t="shared" ref="H11:H16" si="1">G11/G$23</f>
        <v>#DIV/0!</v>
      </c>
      <c r="I11" s="362"/>
      <c r="J11" s="362"/>
      <c r="K11" s="371"/>
      <c r="L11" s="370"/>
      <c r="M11" s="370"/>
      <c r="N11" s="370"/>
      <c r="O11" s="663" t="s">
        <v>1703</v>
      </c>
      <c r="P11" s="663"/>
      <c r="Q11" s="663"/>
      <c r="R11" s="362"/>
      <c r="S11" s="362"/>
      <c r="T11" s="362"/>
      <c r="U11" s="362"/>
      <c r="V11" s="362"/>
      <c r="W11" s="362"/>
      <c r="X11" s="362"/>
      <c r="Y11" s="362"/>
      <c r="Z11" s="362"/>
      <c r="AA11" s="362"/>
    </row>
    <row r="12" spans="2:27" ht="24" customHeight="1">
      <c r="B12" s="1015" t="s">
        <v>2700</v>
      </c>
      <c r="C12" s="1016"/>
      <c r="D12" s="491" t="s">
        <v>1713</v>
      </c>
      <c r="E12" s="865"/>
      <c r="F12" s="460">
        <f t="shared" si="0"/>
        <v>0</v>
      </c>
      <c r="G12" s="460">
        <f t="shared" si="0"/>
        <v>0</v>
      </c>
      <c r="H12" s="461" t="e">
        <f t="shared" si="1"/>
        <v>#DIV/0!</v>
      </c>
      <c r="I12" s="362"/>
      <c r="J12" s="362"/>
      <c r="K12" s="372"/>
      <c r="L12" s="370"/>
      <c r="M12" s="370"/>
      <c r="N12" s="370"/>
      <c r="O12" s="663" t="s">
        <v>2772</v>
      </c>
      <c r="P12" s="663"/>
      <c r="Q12" s="663"/>
      <c r="R12" s="362"/>
      <c r="S12" s="362"/>
      <c r="T12" s="362"/>
      <c r="U12" s="362"/>
      <c r="V12" s="362"/>
      <c r="W12" s="362"/>
      <c r="X12" s="362"/>
      <c r="Y12" s="362"/>
      <c r="Z12" s="362"/>
      <c r="AA12" s="362"/>
    </row>
    <row r="13" spans="2:27" ht="24" customHeight="1">
      <c r="B13" s="1015" t="s">
        <v>2701</v>
      </c>
      <c r="C13" s="1016"/>
      <c r="D13" s="491" t="s">
        <v>1713</v>
      </c>
      <c r="E13" s="865"/>
      <c r="F13" s="460">
        <f t="shared" si="0"/>
        <v>0</v>
      </c>
      <c r="G13" s="460">
        <f t="shared" si="0"/>
        <v>0</v>
      </c>
      <c r="H13" s="461" t="e">
        <f t="shared" si="1"/>
        <v>#DIV/0!</v>
      </c>
      <c r="I13" s="362"/>
      <c r="J13" s="362"/>
      <c r="K13" s="370"/>
      <c r="L13" s="370"/>
      <c r="M13" s="370"/>
      <c r="N13" s="370"/>
      <c r="O13" s="663" t="s">
        <v>2770</v>
      </c>
      <c r="P13" s="663"/>
      <c r="Q13" s="663"/>
      <c r="R13" s="362"/>
      <c r="S13" s="362"/>
      <c r="T13" s="362"/>
      <c r="U13" s="362"/>
      <c r="V13" s="362"/>
      <c r="W13" s="362"/>
      <c r="X13" s="362"/>
      <c r="Y13" s="362"/>
      <c r="Z13" s="362"/>
      <c r="AA13" s="362"/>
    </row>
    <row r="14" spans="2:27" ht="24" customHeight="1">
      <c r="B14" s="1015" t="s">
        <v>2702</v>
      </c>
      <c r="C14" s="1016"/>
      <c r="D14" s="491" t="s">
        <v>1713</v>
      </c>
      <c r="E14" s="865"/>
      <c r="F14" s="460">
        <f t="shared" si="0"/>
        <v>0</v>
      </c>
      <c r="G14" s="460">
        <f t="shared" si="0"/>
        <v>0</v>
      </c>
      <c r="H14" s="461" t="e">
        <f t="shared" si="1"/>
        <v>#DIV/0!</v>
      </c>
      <c r="I14" s="362"/>
      <c r="J14" s="362"/>
      <c r="K14" s="362"/>
      <c r="L14" s="362"/>
      <c r="M14" s="370"/>
      <c r="N14" s="370"/>
      <c r="O14" s="663"/>
      <c r="P14" s="663"/>
      <c r="Q14" s="663"/>
      <c r="R14" s="362"/>
      <c r="S14" s="362"/>
      <c r="T14" s="362"/>
      <c r="U14" s="362"/>
      <c r="V14" s="362"/>
      <c r="W14" s="362"/>
      <c r="X14" s="362"/>
      <c r="Y14" s="362"/>
      <c r="Z14" s="362"/>
      <c r="AA14" s="362"/>
    </row>
    <row r="15" spans="2:27" ht="24" customHeight="1">
      <c r="B15" s="1015" t="s">
        <v>2703</v>
      </c>
      <c r="C15" s="1016"/>
      <c r="D15" s="491" t="s">
        <v>1713</v>
      </c>
      <c r="E15" s="865"/>
      <c r="F15" s="460">
        <f t="shared" si="0"/>
        <v>0</v>
      </c>
      <c r="G15" s="460">
        <f t="shared" si="0"/>
        <v>0</v>
      </c>
      <c r="H15" s="461" t="e">
        <f t="shared" si="1"/>
        <v>#DIV/0!</v>
      </c>
      <c r="I15" s="362"/>
      <c r="J15" s="362"/>
      <c r="K15" s="362"/>
      <c r="L15" s="362"/>
      <c r="M15" s="370"/>
      <c r="N15" s="370"/>
      <c r="O15" s="663"/>
      <c r="P15" s="663"/>
      <c r="Q15" s="663"/>
      <c r="R15" s="362"/>
      <c r="S15" s="362"/>
      <c r="T15" s="362"/>
      <c r="U15" s="362"/>
      <c r="V15" s="362"/>
      <c r="W15" s="362"/>
      <c r="X15" s="362"/>
      <c r="Y15" s="362"/>
      <c r="Z15" s="362"/>
      <c r="AA15" s="362"/>
    </row>
    <row r="16" spans="2:27" ht="24" customHeight="1">
      <c r="B16" s="1015" t="s">
        <v>2704</v>
      </c>
      <c r="C16" s="1016"/>
      <c r="D16" s="491" t="s">
        <v>1713</v>
      </c>
      <c r="E16" s="865"/>
      <c r="F16" s="460">
        <f t="shared" si="0"/>
        <v>0</v>
      </c>
      <c r="G16" s="460">
        <f t="shared" si="0"/>
        <v>0</v>
      </c>
      <c r="H16" s="461" t="e">
        <f t="shared" si="1"/>
        <v>#DIV/0!</v>
      </c>
      <c r="I16" s="362"/>
      <c r="J16" s="1001" t="s">
        <v>2773</v>
      </c>
      <c r="K16" s="1001"/>
      <c r="L16" s="1001"/>
      <c r="M16" s="1001"/>
      <c r="N16" s="1001"/>
      <c r="O16" s="668"/>
      <c r="P16" s="668"/>
      <c r="Q16" s="663"/>
      <c r="R16" s="362"/>
      <c r="S16" s="362"/>
      <c r="T16" s="362"/>
      <c r="U16" s="362"/>
      <c r="V16" s="362"/>
      <c r="W16" s="362"/>
      <c r="X16" s="362"/>
      <c r="Y16" s="362"/>
      <c r="Z16" s="362"/>
      <c r="AA16" s="362"/>
    </row>
    <row r="17" spans="2:27" ht="24" customHeight="1">
      <c r="B17" s="1021" t="s">
        <v>2771</v>
      </c>
      <c r="C17" s="1022"/>
      <c r="D17" s="462" t="s">
        <v>1707</v>
      </c>
      <c r="E17" s="865"/>
      <c r="F17" s="460">
        <f t="shared" si="0"/>
        <v>0</v>
      </c>
      <c r="G17" s="463"/>
      <c r="H17" s="464"/>
      <c r="I17" s="362"/>
      <c r="J17" s="1001"/>
      <c r="K17" s="1001"/>
      <c r="L17" s="1001"/>
      <c r="M17" s="1001"/>
      <c r="N17" s="1001"/>
      <c r="P17" s="668"/>
      <c r="Q17" s="663"/>
      <c r="R17" s="362"/>
      <c r="S17" s="362"/>
      <c r="T17" s="362"/>
      <c r="U17" s="362"/>
      <c r="V17" s="362"/>
      <c r="W17" s="362"/>
      <c r="X17" s="362"/>
      <c r="Y17" s="362"/>
      <c r="Z17" s="362"/>
      <c r="AA17" s="362"/>
    </row>
    <row r="18" spans="2:27" ht="24" customHeight="1" thickBot="1">
      <c r="B18" s="1023" t="s">
        <v>2771</v>
      </c>
      <c r="C18" s="1024"/>
      <c r="D18" s="465" t="s">
        <v>1708</v>
      </c>
      <c r="E18" s="866"/>
      <c r="F18" s="460">
        <f t="shared" si="0"/>
        <v>0</v>
      </c>
      <c r="G18" s="463"/>
      <c r="H18" s="464"/>
      <c r="I18" s="362"/>
      <c r="J18" s="1001"/>
      <c r="K18" s="1001"/>
      <c r="L18" s="1001"/>
      <c r="M18" s="1001"/>
      <c r="N18" s="1001"/>
      <c r="O18" s="668"/>
      <c r="P18" s="668"/>
      <c r="Q18" s="663"/>
      <c r="R18" s="362"/>
      <c r="S18" s="362"/>
      <c r="T18" s="362"/>
      <c r="U18" s="362"/>
      <c r="V18" s="362"/>
      <c r="W18" s="362"/>
      <c r="X18" s="362"/>
      <c r="Y18" s="362"/>
      <c r="Z18" s="362"/>
      <c r="AA18" s="362"/>
    </row>
    <row r="19" spans="2:27" ht="24" customHeight="1" thickBot="1">
      <c r="B19" s="466"/>
      <c r="C19" s="467"/>
      <c r="D19" s="468" t="s">
        <v>1716</v>
      </c>
      <c r="E19" s="469">
        <f>SUM(E11:E18)</f>
        <v>0</v>
      </c>
      <c r="F19" s="470"/>
      <c r="G19" s="463"/>
      <c r="H19" s="464"/>
      <c r="I19" s="362"/>
      <c r="J19" s="362"/>
      <c r="K19" s="362"/>
      <c r="L19" s="373"/>
      <c r="M19" s="373"/>
      <c r="N19" s="373"/>
      <c r="O19" s="663"/>
      <c r="P19" s="663"/>
      <c r="Q19" s="663"/>
      <c r="R19" s="362"/>
      <c r="S19" s="362"/>
      <c r="T19" s="362"/>
      <c r="U19" s="362"/>
      <c r="V19" s="362"/>
      <c r="W19" s="362"/>
      <c r="X19" s="362"/>
      <c r="Y19" s="362"/>
      <c r="Z19" s="362"/>
      <c r="AA19" s="362"/>
    </row>
    <row r="20" spans="2:27" ht="24" customHeight="1">
      <c r="B20" s="1015" t="s">
        <v>2774</v>
      </c>
      <c r="C20" s="1016"/>
      <c r="D20" s="471" t="s">
        <v>2705</v>
      </c>
      <c r="E20" s="865"/>
      <c r="F20" s="472"/>
      <c r="G20" s="463"/>
      <c r="H20" s="464"/>
      <c r="I20" s="362"/>
      <c r="J20" s="362"/>
      <c r="K20" s="362"/>
      <c r="L20" s="373"/>
      <c r="M20" s="373"/>
      <c r="N20" s="373"/>
      <c r="O20" s="663"/>
      <c r="P20" s="663"/>
      <c r="Q20" s="663"/>
      <c r="R20" s="362"/>
      <c r="S20" s="362"/>
      <c r="T20" s="362"/>
      <c r="U20" s="362"/>
      <c r="V20" s="362"/>
      <c r="W20" s="362"/>
      <c r="X20" s="362"/>
      <c r="Y20" s="362"/>
      <c r="Z20" s="362"/>
      <c r="AA20" s="362"/>
    </row>
    <row r="21" spans="2:27" ht="18" customHeight="1" thickBot="1">
      <c r="B21" s="1025" t="s">
        <v>2706</v>
      </c>
      <c r="C21" s="1026"/>
      <c r="D21" s="465" t="s">
        <v>2707</v>
      </c>
      <c r="E21" s="867"/>
      <c r="F21" s="470"/>
      <c r="G21" s="463"/>
      <c r="H21" s="464"/>
      <c r="I21" s="362"/>
      <c r="J21" s="362"/>
      <c r="K21" s="362"/>
      <c r="L21" s="373"/>
      <c r="M21" s="373"/>
      <c r="N21" s="373"/>
      <c r="O21" s="663"/>
      <c r="P21" s="663"/>
      <c r="Q21" s="663"/>
      <c r="R21" s="362"/>
      <c r="S21" s="362"/>
      <c r="T21" s="362"/>
      <c r="U21" s="362"/>
      <c r="V21" s="362"/>
      <c r="W21" s="362"/>
      <c r="X21" s="362"/>
      <c r="Y21" s="362"/>
      <c r="Z21" s="362"/>
      <c r="AA21" s="362"/>
    </row>
    <row r="22" spans="2:27" ht="18" customHeight="1" thickBot="1">
      <c r="B22" s="1025" t="s">
        <v>2708</v>
      </c>
      <c r="C22" s="1026"/>
      <c r="D22" s="473" t="s">
        <v>2707</v>
      </c>
      <c r="E22" s="868"/>
      <c r="F22" s="474"/>
      <c r="G22" s="474"/>
      <c r="H22" s="475"/>
      <c r="I22" s="362"/>
      <c r="J22" s="362"/>
      <c r="K22" s="362"/>
      <c r="L22" s="373"/>
      <c r="M22" s="362"/>
      <c r="N22" s="370"/>
      <c r="O22" s="663"/>
      <c r="P22" s="663"/>
      <c r="Q22" s="663"/>
      <c r="R22" s="362"/>
      <c r="S22" s="362"/>
      <c r="T22" s="362"/>
      <c r="U22" s="362"/>
      <c r="V22" s="362"/>
      <c r="W22" s="362"/>
      <c r="X22" s="362"/>
      <c r="Y22" s="362"/>
      <c r="Z22" s="362"/>
      <c r="AA22" s="362"/>
    </row>
    <row r="23" spans="2:27" ht="18.75" customHeight="1" thickBot="1">
      <c r="B23" s="353"/>
      <c r="C23" s="453"/>
      <c r="D23" s="476" t="s">
        <v>1637</v>
      </c>
      <c r="E23" s="477">
        <f>SUM(E11:E18)+E20+E21+E22</f>
        <v>0</v>
      </c>
      <c r="F23" s="477">
        <f t="shared" ref="F23:H23" si="2">SUM(F11:F22)</f>
        <v>0</v>
      </c>
      <c r="G23" s="477">
        <f t="shared" si="2"/>
        <v>0</v>
      </c>
      <c r="H23" s="478" t="e">
        <f t="shared" si="2"/>
        <v>#DIV/0!</v>
      </c>
      <c r="I23" s="362"/>
      <c r="J23" s="362"/>
      <c r="K23" s="362"/>
      <c r="L23" s="373"/>
      <c r="M23" s="362"/>
      <c r="N23" s="370"/>
      <c r="O23" s="664"/>
      <c r="P23" s="663"/>
      <c r="Q23" s="663"/>
      <c r="R23" s="362"/>
      <c r="S23" s="362"/>
      <c r="T23" s="362"/>
      <c r="U23" s="362"/>
      <c r="V23" s="362"/>
      <c r="W23" s="362"/>
      <c r="X23" s="362"/>
      <c r="Y23" s="362"/>
      <c r="Z23" s="362"/>
      <c r="AA23" s="362"/>
    </row>
    <row r="24" spans="2:27" ht="8.25" customHeight="1">
      <c r="B24" s="353"/>
      <c r="C24" s="354"/>
      <c r="D24" s="354"/>
      <c r="E24" s="354"/>
      <c r="F24" s="354"/>
      <c r="G24" s="354"/>
      <c r="H24" s="354"/>
      <c r="I24" s="374"/>
      <c r="J24" s="374"/>
      <c r="K24" s="370"/>
      <c r="L24" s="370"/>
      <c r="M24" s="370"/>
      <c r="N24" s="370"/>
      <c r="O24" s="663"/>
      <c r="P24" s="663"/>
      <c r="Q24" s="663"/>
      <c r="R24" s="362"/>
      <c r="S24" s="362"/>
      <c r="T24" s="362"/>
      <c r="U24" s="362"/>
      <c r="V24" s="362"/>
      <c r="W24" s="362"/>
      <c r="X24" s="362"/>
      <c r="Y24" s="362"/>
      <c r="Z24" s="362"/>
      <c r="AA24" s="362"/>
    </row>
    <row r="25" spans="2:27" ht="14">
      <c r="B25" s="479"/>
      <c r="C25" s="480" t="s">
        <v>2709</v>
      </c>
      <c r="D25" s="481"/>
      <c r="E25" s="481"/>
      <c r="F25" s="481"/>
      <c r="G25" s="481"/>
      <c r="H25" s="481"/>
      <c r="I25" s="481"/>
      <c r="J25" s="481"/>
      <c r="K25" s="481"/>
      <c r="L25" s="481"/>
      <c r="M25" s="481"/>
      <c r="N25" s="481"/>
      <c r="O25" s="670"/>
      <c r="P25" s="670"/>
      <c r="Q25" s="670"/>
      <c r="R25" s="357"/>
      <c r="S25" s="357"/>
      <c r="T25" s="357"/>
      <c r="U25" s="357"/>
      <c r="V25" s="357"/>
      <c r="W25" s="357"/>
      <c r="X25" s="357"/>
      <c r="Y25" s="357"/>
      <c r="Z25" s="357"/>
      <c r="AA25" s="357"/>
    </row>
    <row r="26" spans="2:27" ht="7.5" customHeight="1">
      <c r="B26" s="357"/>
      <c r="C26" s="358"/>
      <c r="D26" s="358"/>
      <c r="E26" s="358"/>
      <c r="F26" s="358"/>
      <c r="G26" s="358"/>
      <c r="H26" s="358"/>
      <c r="I26" s="358"/>
      <c r="J26" s="358"/>
      <c r="K26" s="358"/>
      <c r="L26" s="358"/>
      <c r="M26" s="358"/>
      <c r="N26" s="357"/>
      <c r="O26" s="670"/>
      <c r="P26" s="670"/>
      <c r="Q26" s="670"/>
      <c r="R26" s="357"/>
      <c r="S26" s="357"/>
      <c r="T26" s="357"/>
      <c r="U26" s="357"/>
      <c r="V26" s="357"/>
      <c r="W26" s="357"/>
      <c r="X26" s="357"/>
      <c r="Y26" s="357"/>
      <c r="Z26" s="357"/>
      <c r="AA26" s="357"/>
    </row>
    <row r="27" spans="2:27" ht="16">
      <c r="B27" s="357"/>
      <c r="C27" s="482" t="s">
        <v>2710</v>
      </c>
      <c r="D27" s="1017"/>
      <c r="E27" s="1018"/>
      <c r="F27" s="358"/>
      <c r="G27" s="358"/>
      <c r="H27" s="358"/>
      <c r="I27" s="358"/>
      <c r="J27" s="358"/>
      <c r="K27" s="358"/>
      <c r="L27" s="358"/>
      <c r="M27" s="358"/>
      <c r="N27" s="357"/>
      <c r="O27" s="670"/>
      <c r="P27" s="670"/>
      <c r="Q27" s="670"/>
      <c r="R27" s="357"/>
      <c r="S27" s="357"/>
      <c r="T27" s="357"/>
      <c r="U27" s="357"/>
      <c r="V27" s="357"/>
      <c r="W27" s="357"/>
      <c r="X27" s="357"/>
      <c r="Y27" s="357"/>
      <c r="Z27" s="357"/>
      <c r="AA27" s="357"/>
    </row>
    <row r="28" spans="2:27" ht="6.75" customHeight="1">
      <c r="B28" s="357"/>
      <c r="C28" s="358"/>
      <c r="D28" s="358"/>
      <c r="E28" s="358"/>
      <c r="F28" s="358"/>
      <c r="G28" s="358"/>
      <c r="H28" s="358"/>
      <c r="I28" s="358"/>
      <c r="J28" s="358"/>
      <c r="K28" s="358"/>
      <c r="L28" s="358"/>
      <c r="M28" s="358"/>
      <c r="N28" s="357"/>
      <c r="O28" s="670"/>
      <c r="P28" s="670"/>
      <c r="Q28" s="670"/>
      <c r="R28" s="357"/>
      <c r="S28" s="357"/>
      <c r="T28" s="357"/>
      <c r="U28" s="357"/>
      <c r="V28" s="357"/>
      <c r="W28" s="357"/>
      <c r="X28" s="357"/>
      <c r="Y28" s="357"/>
      <c r="Z28" s="357"/>
      <c r="AA28" s="357"/>
    </row>
    <row r="29" spans="2:27" ht="24" customHeight="1">
      <c r="B29" s="357"/>
      <c r="C29" s="1019" t="s">
        <v>2711</v>
      </c>
      <c r="D29" s="1020" t="str">
        <f>B11</f>
        <v>Fonds TELUS</v>
      </c>
      <c r="E29" s="995" t="str">
        <f>$B$12</f>
        <v>Investisseur A</v>
      </c>
      <c r="F29" s="995" t="str">
        <f>$B$13</f>
        <v>Investisseur B</v>
      </c>
      <c r="G29" s="995" t="str">
        <f>$B$14</f>
        <v>Investisseur C</v>
      </c>
      <c r="H29" s="995" t="str">
        <f>$B$15</f>
        <v>Investisseur D</v>
      </c>
      <c r="I29" s="995" t="str">
        <f>$B$16</f>
        <v>Investisseur E</v>
      </c>
      <c r="J29" s="995" t="str">
        <f>$D$17</f>
        <v>Crédit d'impôt fédéral</v>
      </c>
      <c r="K29" s="997" t="str">
        <f>$D$18</f>
        <v>Crédit d'impôt provincial</v>
      </c>
      <c r="L29" s="483" t="str">
        <f>$B$21</f>
        <v>Distributeur 1</v>
      </c>
      <c r="M29" s="484" t="str">
        <f>$B$22</f>
        <v>Distributeur 2</v>
      </c>
      <c r="N29" s="999" t="str">
        <f>$D$20</f>
        <v>Installations / services</v>
      </c>
      <c r="O29" s="670"/>
      <c r="P29" s="670"/>
      <c r="Q29" s="670"/>
      <c r="R29" s="357"/>
      <c r="S29" s="357"/>
      <c r="T29" s="357"/>
      <c r="U29" s="357"/>
      <c r="V29" s="357"/>
      <c r="W29" s="357"/>
      <c r="X29" s="357"/>
      <c r="Y29" s="357"/>
      <c r="Z29" s="357"/>
      <c r="AA29" s="357"/>
    </row>
    <row r="30" spans="2:27" ht="12.75" customHeight="1">
      <c r="B30" s="357"/>
      <c r="C30" s="996"/>
      <c r="D30" s="996"/>
      <c r="E30" s="996"/>
      <c r="F30" s="996"/>
      <c r="G30" s="996"/>
      <c r="H30" s="996"/>
      <c r="I30" s="996"/>
      <c r="J30" s="996"/>
      <c r="K30" s="998"/>
      <c r="L30" s="485" t="str">
        <f>D21</f>
        <v>Avance</v>
      </c>
      <c r="M30" s="486" t="str">
        <f>D22</f>
        <v>Avance</v>
      </c>
      <c r="N30" s="1000"/>
      <c r="O30" s="670"/>
      <c r="P30" s="670"/>
      <c r="Q30" s="670"/>
      <c r="R30" s="357"/>
      <c r="S30" s="357"/>
      <c r="T30" s="357"/>
      <c r="U30" s="357"/>
      <c r="V30" s="357"/>
      <c r="W30" s="357"/>
      <c r="X30" s="357"/>
      <c r="Y30" s="357"/>
      <c r="Z30" s="357"/>
      <c r="AA30" s="357"/>
    </row>
    <row r="31" spans="2:27" ht="14">
      <c r="B31" s="487" t="s">
        <v>2775</v>
      </c>
      <c r="C31" s="488">
        <f>SUM(D31:N31)</f>
        <v>0</v>
      </c>
      <c r="D31" s="488">
        <v>0</v>
      </c>
      <c r="E31" s="488">
        <v>0</v>
      </c>
      <c r="F31" s="488">
        <v>0</v>
      </c>
      <c r="G31" s="488">
        <v>0</v>
      </c>
      <c r="H31" s="488">
        <v>0</v>
      </c>
      <c r="I31" s="488">
        <v>0</v>
      </c>
      <c r="J31" s="488">
        <v>0</v>
      </c>
      <c r="K31" s="488">
        <v>0</v>
      </c>
      <c r="L31" s="489">
        <f>$E$21</f>
        <v>0</v>
      </c>
      <c r="M31" s="489">
        <f>$E$22</f>
        <v>0</v>
      </c>
      <c r="N31" s="488">
        <v>0</v>
      </c>
      <c r="O31" s="670"/>
      <c r="P31" s="670"/>
      <c r="Q31" s="670"/>
      <c r="R31" s="357"/>
      <c r="S31" s="357"/>
      <c r="T31" s="357"/>
      <c r="U31" s="357"/>
      <c r="V31" s="357"/>
      <c r="W31" s="357"/>
      <c r="X31" s="357"/>
      <c r="Y31" s="357"/>
      <c r="Z31" s="357"/>
      <c r="AA31" s="357"/>
    </row>
    <row r="32" spans="2:27" ht="14">
      <c r="B32" s="487"/>
      <c r="C32" s="356" t="e">
        <f>SUM(D32:O32)</f>
        <v>#DIV/0!</v>
      </c>
      <c r="D32" s="355">
        <v>0</v>
      </c>
      <c r="E32" s="355">
        <v>0</v>
      </c>
      <c r="F32" s="355">
        <v>0</v>
      </c>
      <c r="G32" s="355">
        <v>0</v>
      </c>
      <c r="H32" s="355">
        <v>0</v>
      </c>
      <c r="I32" s="355">
        <v>0</v>
      </c>
      <c r="J32" s="355">
        <v>0</v>
      </c>
      <c r="K32" s="355">
        <v>0</v>
      </c>
      <c r="L32" s="355" t="e">
        <f>L31/$C31</f>
        <v>#DIV/0!</v>
      </c>
      <c r="M32" s="355">
        <f>IF(E22=0,0,(M31/$C31))</f>
        <v>0</v>
      </c>
      <c r="N32" s="355">
        <v>0</v>
      </c>
      <c r="O32" s="670"/>
      <c r="P32" s="670"/>
      <c r="Q32" s="670"/>
      <c r="R32" s="357"/>
      <c r="S32" s="357"/>
      <c r="T32" s="357"/>
      <c r="U32" s="357"/>
      <c r="V32" s="357"/>
      <c r="W32" s="357"/>
      <c r="X32" s="357"/>
      <c r="Y32" s="357"/>
      <c r="Z32" s="357"/>
      <c r="AA32" s="357"/>
    </row>
    <row r="33" spans="2:27" ht="14">
      <c r="B33" s="487" t="s">
        <v>2776</v>
      </c>
      <c r="C33" s="488">
        <f>IF($E$18=0,SUM(D33:N33),IF(SUM($E$11:$E$16)&lt;$E$18,(SUM(E11:E16)+E18),K33/K34))</f>
        <v>0</v>
      </c>
      <c r="D33" s="488">
        <f>IF($E$18=0,$E$11,MIN((($C33-$K33)*$H$11),$E$11))</f>
        <v>0</v>
      </c>
      <c r="E33" s="488">
        <f>IF($E$18=0,$E$12,MIN((($C33-$K33)*$H$12),$E$12))</f>
        <v>0</v>
      </c>
      <c r="F33" s="488">
        <f>IF($E$18=0,$E$13,MIN((($C33-$K33)*$H$13),$E$13))</f>
        <v>0</v>
      </c>
      <c r="G33" s="488">
        <f>IF($E$18=0,$E$14,MIN((($C33-$K33)*$H$14),$E$14))</f>
        <v>0</v>
      </c>
      <c r="H33" s="488">
        <f>IF($E$18=0,$E$15,MIN((($C33-$K33)*$H$15),$E$15))</f>
        <v>0</v>
      </c>
      <c r="I33" s="488">
        <f>IF($E$18=0,$E$16,MIN((($C33-$K33)*$H$16),$E$16))</f>
        <v>0</v>
      </c>
      <c r="J33" s="488">
        <v>0</v>
      </c>
      <c r="K33" s="488">
        <f>$E$18</f>
        <v>0</v>
      </c>
      <c r="L33" s="488">
        <v>0</v>
      </c>
      <c r="M33" s="488">
        <v>0</v>
      </c>
      <c r="N33" s="488">
        <v>0</v>
      </c>
      <c r="O33" s="670"/>
      <c r="P33" s="670"/>
      <c r="Q33" s="670"/>
      <c r="R33" s="357"/>
      <c r="S33" s="357"/>
      <c r="T33" s="357"/>
      <c r="U33" s="357"/>
      <c r="V33" s="357"/>
      <c r="W33" s="357"/>
      <c r="X33" s="357"/>
      <c r="Y33" s="357"/>
      <c r="Z33" s="357"/>
      <c r="AA33" s="357"/>
    </row>
    <row r="34" spans="2:27" ht="14">
      <c r="B34" s="487"/>
      <c r="C34" s="356" t="e">
        <f t="shared" ref="C34:C38" si="3">SUM(D34:O34)</f>
        <v>#DIV/0!</v>
      </c>
      <c r="D34" s="355" t="e">
        <f>D33/$C33</f>
        <v>#DIV/0!</v>
      </c>
      <c r="E34" s="355" t="e">
        <f t="shared" ref="E34:H34" si="4">E33/$C33</f>
        <v>#DIV/0!</v>
      </c>
      <c r="F34" s="355" t="e">
        <f t="shared" si="4"/>
        <v>#DIV/0!</v>
      </c>
      <c r="G34" s="355" t="e">
        <f t="shared" si="4"/>
        <v>#DIV/0!</v>
      </c>
      <c r="H34" s="355" t="e">
        <f t="shared" si="4"/>
        <v>#DIV/0!</v>
      </c>
      <c r="I34" s="355" t="e">
        <f>I33/$C33</f>
        <v>#DIV/0!</v>
      </c>
      <c r="J34" s="355">
        <v>0</v>
      </c>
      <c r="K34" s="355">
        <f>IF($E$18=0,0%,IF(SUM($E$11:$E$16)&lt;$E$18,K33/$C33,50%))</f>
        <v>0</v>
      </c>
      <c r="L34" s="355">
        <v>0</v>
      </c>
      <c r="M34" s="355">
        <v>0</v>
      </c>
      <c r="N34" s="355">
        <v>0</v>
      </c>
      <c r="O34" s="670"/>
      <c r="P34" s="670"/>
      <c r="Q34" s="670"/>
      <c r="R34" s="357"/>
      <c r="S34" s="357"/>
      <c r="T34" s="357"/>
      <c r="U34" s="357"/>
      <c r="V34" s="357"/>
      <c r="W34" s="357"/>
      <c r="X34" s="357"/>
      <c r="Y34" s="357"/>
      <c r="Z34" s="357"/>
      <c r="AA34" s="357"/>
    </row>
    <row r="35" spans="2:27" ht="14">
      <c r="B35" s="487" t="s">
        <v>2777</v>
      </c>
      <c r="C35" s="488">
        <f t="shared" si="3"/>
        <v>0</v>
      </c>
      <c r="D35" s="488">
        <f>($E$11-D31-D33)</f>
        <v>0</v>
      </c>
      <c r="E35" s="488">
        <f>($E$12-E31-E33)</f>
        <v>0</v>
      </c>
      <c r="F35" s="488">
        <f>($E$13-F31-F33)</f>
        <v>0</v>
      </c>
      <c r="G35" s="488">
        <f>($E$14-G31-G33)</f>
        <v>0</v>
      </c>
      <c r="H35" s="488">
        <f>($E$15-H31-H33)</f>
        <v>0</v>
      </c>
      <c r="I35" s="488">
        <f>($E$16-I31-I33)</f>
        <v>0</v>
      </c>
      <c r="J35" s="488">
        <f>IF($E$18=0,$E$17,IF(SUM(D35:I35)=0,$E$17,0))</f>
        <v>0</v>
      </c>
      <c r="K35" s="488">
        <v>0</v>
      </c>
      <c r="L35" s="488">
        <v>0</v>
      </c>
      <c r="M35" s="488">
        <v>0</v>
      </c>
      <c r="N35" s="488">
        <f>IF($E$18=0,$E$20,IF(SUM(D35:I35)=0,$E$20,0))</f>
        <v>0</v>
      </c>
      <c r="O35" s="670"/>
      <c r="P35" s="670"/>
      <c r="Q35" s="670"/>
      <c r="R35" s="357"/>
      <c r="S35" s="357"/>
      <c r="T35" s="357"/>
      <c r="U35" s="357"/>
      <c r="V35" s="357"/>
      <c r="W35" s="357"/>
      <c r="X35" s="357"/>
      <c r="Y35" s="357"/>
      <c r="Z35" s="357"/>
      <c r="AA35" s="357"/>
    </row>
    <row r="36" spans="2:27" ht="14">
      <c r="B36" s="487"/>
      <c r="C36" s="356">
        <f t="shared" si="3"/>
        <v>0</v>
      </c>
      <c r="D36" s="355">
        <f t="shared" ref="D36:H36" si="5">IF(D35=0,0,D35/$C35)</f>
        <v>0</v>
      </c>
      <c r="E36" s="355">
        <f t="shared" si="5"/>
        <v>0</v>
      </c>
      <c r="F36" s="355">
        <f t="shared" si="5"/>
        <v>0</v>
      </c>
      <c r="G36" s="355">
        <f t="shared" si="5"/>
        <v>0</v>
      </c>
      <c r="H36" s="355">
        <f t="shared" si="5"/>
        <v>0</v>
      </c>
      <c r="I36" s="355">
        <f>IF(I35=0,0,I35/$C35)</f>
        <v>0</v>
      </c>
      <c r="J36" s="355">
        <f>IF(J35=0,0,J35/$C35)</f>
        <v>0</v>
      </c>
      <c r="K36" s="355">
        <v>0</v>
      </c>
      <c r="L36" s="355">
        <v>0</v>
      </c>
      <c r="M36" s="355">
        <v>0</v>
      </c>
      <c r="N36" s="355">
        <f>IF(N35=0,0,N35/$C35)</f>
        <v>0</v>
      </c>
      <c r="O36" s="670"/>
      <c r="P36" s="670"/>
      <c r="Q36" s="670"/>
      <c r="R36" s="357"/>
      <c r="S36" s="357"/>
      <c r="T36" s="357"/>
      <c r="U36" s="357"/>
      <c r="V36" s="357"/>
      <c r="W36" s="357"/>
      <c r="X36" s="357"/>
      <c r="Y36" s="357"/>
      <c r="Z36" s="357"/>
      <c r="AA36" s="357"/>
    </row>
    <row r="37" spans="2:27" ht="14">
      <c r="B37" s="487" t="s">
        <v>2778</v>
      </c>
      <c r="C37" s="488">
        <f t="shared" si="3"/>
        <v>0</v>
      </c>
      <c r="D37" s="488">
        <v>0</v>
      </c>
      <c r="E37" s="488">
        <v>0</v>
      </c>
      <c r="F37" s="488">
        <v>0</v>
      </c>
      <c r="G37" s="488">
        <v>0</v>
      </c>
      <c r="H37" s="488">
        <v>0</v>
      </c>
      <c r="I37" s="488">
        <v>0</v>
      </c>
      <c r="J37" s="488">
        <f>IF($E$18=0,0,IF(SUM(D35:I35)=0,0,$E$17))</f>
        <v>0</v>
      </c>
      <c r="K37" s="488">
        <v>0</v>
      </c>
      <c r="L37" s="488">
        <v>0</v>
      </c>
      <c r="M37" s="488">
        <v>0</v>
      </c>
      <c r="N37" s="488">
        <f>IF($E$18=0,0,IF(SUM(D35:I35)=0,0,$E$20))</f>
        <v>0</v>
      </c>
      <c r="O37" s="670"/>
      <c r="P37" s="670"/>
      <c r="Q37" s="670"/>
      <c r="R37" s="357"/>
      <c r="S37" s="357"/>
      <c r="T37" s="357"/>
      <c r="U37" s="357"/>
      <c r="V37" s="357"/>
      <c r="W37" s="357"/>
      <c r="X37" s="357"/>
      <c r="Y37" s="357"/>
      <c r="Z37" s="357"/>
      <c r="AA37" s="357"/>
    </row>
    <row r="38" spans="2:27" ht="14">
      <c r="B38" s="487"/>
      <c r="C38" s="356">
        <f t="shared" si="3"/>
        <v>0</v>
      </c>
      <c r="D38" s="355">
        <v>0</v>
      </c>
      <c r="E38" s="355">
        <v>0</v>
      </c>
      <c r="F38" s="355">
        <v>0</v>
      </c>
      <c r="G38" s="355">
        <v>0</v>
      </c>
      <c r="H38" s="355">
        <v>0</v>
      </c>
      <c r="I38" s="355">
        <v>0</v>
      </c>
      <c r="J38" s="355">
        <f>IF(J37=0,0,J37/$C37)</f>
        <v>0</v>
      </c>
      <c r="K38" s="355">
        <v>0</v>
      </c>
      <c r="L38" s="355">
        <v>0</v>
      </c>
      <c r="M38" s="355">
        <v>0</v>
      </c>
      <c r="N38" s="355">
        <f>IF(N37=0,0,N37/$C37)</f>
        <v>0</v>
      </c>
      <c r="O38" s="670"/>
      <c r="P38" s="670"/>
      <c r="Q38" s="670"/>
      <c r="R38" s="357"/>
      <c r="S38" s="357"/>
      <c r="T38" s="357"/>
      <c r="U38" s="357"/>
      <c r="V38" s="357"/>
      <c r="W38" s="357"/>
      <c r="X38" s="357"/>
      <c r="Y38" s="357"/>
      <c r="Z38" s="357"/>
      <c r="AA38" s="357"/>
    </row>
    <row r="39" spans="2:27" ht="14">
      <c r="B39" s="487" t="s">
        <v>560</v>
      </c>
      <c r="C39" s="490">
        <f t="shared" ref="C39:N39" si="6">C37+C35+C33+C31</f>
        <v>0</v>
      </c>
      <c r="D39" s="488">
        <f t="shared" si="6"/>
        <v>0</v>
      </c>
      <c r="E39" s="488">
        <f t="shared" si="6"/>
        <v>0</v>
      </c>
      <c r="F39" s="488">
        <f t="shared" si="6"/>
        <v>0</v>
      </c>
      <c r="G39" s="488">
        <f t="shared" si="6"/>
        <v>0</v>
      </c>
      <c r="H39" s="488">
        <f t="shared" si="6"/>
        <v>0</v>
      </c>
      <c r="I39" s="488">
        <f t="shared" si="6"/>
        <v>0</v>
      </c>
      <c r="J39" s="488">
        <f t="shared" si="6"/>
        <v>0</v>
      </c>
      <c r="K39" s="488">
        <f t="shared" si="6"/>
        <v>0</v>
      </c>
      <c r="L39" s="488">
        <f t="shared" si="6"/>
        <v>0</v>
      </c>
      <c r="M39" s="488">
        <f t="shared" si="6"/>
        <v>0</v>
      </c>
      <c r="N39" s="488">
        <f t="shared" si="6"/>
        <v>0</v>
      </c>
      <c r="O39" s="670"/>
      <c r="P39" s="670"/>
      <c r="Q39" s="670"/>
      <c r="R39" s="357"/>
      <c r="S39" s="357"/>
      <c r="T39" s="357"/>
      <c r="U39" s="357"/>
      <c r="V39" s="357"/>
      <c r="W39" s="357"/>
      <c r="X39" s="357"/>
      <c r="Y39" s="357"/>
      <c r="Z39" s="357"/>
      <c r="AA39" s="357"/>
    </row>
    <row r="40" spans="2:27" ht="6" customHeight="1">
      <c r="B40" s="357"/>
      <c r="C40" s="363"/>
      <c r="D40" s="363"/>
      <c r="E40" s="363"/>
      <c r="F40" s="363"/>
      <c r="G40" s="363"/>
      <c r="H40" s="363"/>
      <c r="I40" s="363"/>
      <c r="J40" s="357"/>
      <c r="K40" s="357"/>
      <c r="L40" s="357"/>
      <c r="M40" s="357"/>
      <c r="N40" s="357"/>
      <c r="O40" s="670"/>
      <c r="P40" s="670"/>
      <c r="Q40" s="670"/>
      <c r="R40" s="357"/>
      <c r="S40" s="357"/>
      <c r="T40" s="357"/>
      <c r="U40" s="357"/>
      <c r="V40" s="357"/>
      <c r="W40" s="357"/>
      <c r="X40" s="357"/>
      <c r="Y40" s="357"/>
      <c r="Z40" s="357"/>
      <c r="AA40" s="357"/>
    </row>
    <row r="41" spans="2:27" s="671" customFormat="1" ht="13.5" customHeight="1">
      <c r="B41" s="694" t="s">
        <v>2828</v>
      </c>
      <c r="C41" s="357"/>
      <c r="D41" s="357"/>
      <c r="E41" s="357"/>
      <c r="F41" s="357"/>
      <c r="G41" s="357"/>
      <c r="H41" s="357"/>
      <c r="I41" s="357"/>
      <c r="J41" s="357"/>
      <c r="K41" s="357"/>
      <c r="L41" s="357"/>
      <c r="M41" s="357"/>
      <c r="N41" s="357"/>
      <c r="O41" s="670"/>
      <c r="P41" s="670"/>
      <c r="Q41" s="670"/>
      <c r="R41" s="357"/>
      <c r="S41" s="357"/>
      <c r="T41" s="357"/>
      <c r="U41" s="357"/>
      <c r="V41" s="357"/>
      <c r="W41" s="357"/>
      <c r="X41" s="357"/>
      <c r="Y41" s="357"/>
      <c r="Z41" s="357"/>
      <c r="AA41" s="357"/>
    </row>
    <row r="42" spans="2:27" s="671" customFormat="1" ht="13.5" customHeight="1">
      <c r="B42" s="358"/>
      <c r="C42" s="357"/>
      <c r="D42" s="358"/>
      <c r="E42" s="358"/>
      <c r="F42" s="358"/>
      <c r="G42" s="358"/>
      <c r="H42" s="358"/>
      <c r="I42" s="358"/>
      <c r="J42" s="358"/>
      <c r="K42" s="358"/>
      <c r="L42" s="358"/>
      <c r="M42" s="358"/>
      <c r="N42" s="358"/>
      <c r="O42" s="665"/>
      <c r="P42" s="665"/>
      <c r="Q42" s="665"/>
      <c r="R42" s="358"/>
      <c r="S42" s="358"/>
      <c r="T42" s="358"/>
      <c r="U42" s="358"/>
      <c r="V42" s="358"/>
      <c r="W42" s="358"/>
      <c r="X42" s="358"/>
      <c r="Y42" s="358"/>
      <c r="Z42" s="358"/>
      <c r="AA42" s="358"/>
    </row>
    <row r="43" spans="2:27" s="671" customFormat="1" ht="13.5" customHeight="1">
      <c r="B43" s="358"/>
      <c r="C43" s="358"/>
      <c r="D43" s="358"/>
      <c r="E43" s="358"/>
      <c r="F43" s="358"/>
      <c r="G43" s="358"/>
      <c r="H43" s="358"/>
      <c r="I43" s="358"/>
      <c r="J43" s="358"/>
      <c r="K43" s="358"/>
      <c r="L43" s="358"/>
      <c r="M43" s="358"/>
      <c r="N43" s="358"/>
      <c r="O43" s="665"/>
      <c r="P43" s="665"/>
      <c r="Q43" s="665"/>
      <c r="R43" s="358"/>
      <c r="S43" s="358"/>
      <c r="T43" s="358"/>
      <c r="U43" s="358"/>
      <c r="V43" s="358"/>
      <c r="W43" s="358"/>
      <c r="X43" s="358"/>
      <c r="Y43" s="358"/>
      <c r="Z43" s="358"/>
      <c r="AA43" s="358"/>
    </row>
    <row r="44" spans="2:27" s="671" customFormat="1" ht="13.5" customHeight="1">
      <c r="B44" s="358"/>
      <c r="C44" s="358"/>
      <c r="D44" s="358"/>
      <c r="E44" s="358"/>
      <c r="F44" s="358"/>
      <c r="G44" s="358"/>
      <c r="H44" s="358"/>
      <c r="I44" s="358"/>
      <c r="J44" s="358"/>
      <c r="K44" s="358"/>
      <c r="L44" s="358"/>
      <c r="M44" s="358"/>
      <c r="N44" s="358"/>
      <c r="O44" s="665"/>
      <c r="P44" s="665"/>
      <c r="Q44" s="665"/>
      <c r="R44" s="358"/>
      <c r="S44" s="358"/>
      <c r="T44" s="358"/>
      <c r="U44" s="358"/>
      <c r="V44" s="358"/>
      <c r="W44" s="358"/>
      <c r="X44" s="358"/>
      <c r="Y44" s="358"/>
      <c r="Z44" s="358"/>
      <c r="AA44" s="358"/>
    </row>
    <row r="45" spans="2:27" s="671" customFormat="1" ht="13.5" customHeight="1">
      <c r="B45" s="358"/>
      <c r="C45" s="358"/>
      <c r="D45" s="358"/>
      <c r="E45" s="358"/>
      <c r="F45" s="358"/>
      <c r="G45" s="358"/>
      <c r="H45" s="358"/>
      <c r="I45" s="358"/>
      <c r="J45" s="358"/>
      <c r="K45" s="358"/>
      <c r="L45" s="358"/>
      <c r="M45" s="358"/>
      <c r="N45" s="358"/>
      <c r="O45" s="665"/>
      <c r="P45" s="665"/>
      <c r="Q45" s="665"/>
      <c r="R45" s="358"/>
      <c r="S45" s="358"/>
      <c r="T45" s="358"/>
      <c r="U45" s="358"/>
      <c r="V45" s="358"/>
      <c r="W45" s="358"/>
      <c r="X45" s="358"/>
      <c r="Y45" s="358"/>
      <c r="Z45" s="358"/>
      <c r="AA45" s="358"/>
    </row>
    <row r="46" spans="2:27" s="671" customFormat="1" ht="13.5" customHeight="1">
      <c r="B46" s="358"/>
      <c r="C46" s="358"/>
      <c r="D46" s="358"/>
      <c r="E46" s="358"/>
      <c r="F46" s="358"/>
      <c r="G46" s="358"/>
      <c r="H46" s="358"/>
      <c r="I46" s="358"/>
      <c r="J46" s="358"/>
      <c r="K46" s="358"/>
      <c r="L46" s="358"/>
      <c r="M46" s="358"/>
      <c r="N46" s="358"/>
      <c r="O46" s="665"/>
      <c r="P46" s="665"/>
      <c r="Q46" s="665"/>
      <c r="R46" s="358"/>
      <c r="S46" s="358"/>
      <c r="T46" s="358"/>
      <c r="U46" s="358"/>
      <c r="V46" s="358"/>
      <c r="W46" s="358"/>
      <c r="X46" s="358"/>
      <c r="Y46" s="358"/>
      <c r="Z46" s="358"/>
      <c r="AA46" s="358"/>
    </row>
    <row r="47" spans="2:27" s="671" customFormat="1" ht="13.5" customHeight="1">
      <c r="B47" s="358"/>
      <c r="C47" s="358"/>
      <c r="D47" s="358"/>
      <c r="E47" s="358"/>
      <c r="F47" s="358"/>
      <c r="G47" s="358"/>
      <c r="H47" s="358"/>
      <c r="I47" s="358"/>
      <c r="J47" s="358"/>
      <c r="K47" s="358"/>
      <c r="L47" s="358"/>
      <c r="M47" s="358"/>
      <c r="N47" s="358"/>
      <c r="O47" s="665"/>
      <c r="P47" s="665"/>
      <c r="Q47" s="665"/>
      <c r="R47" s="358"/>
      <c r="S47" s="358"/>
      <c r="T47" s="358"/>
      <c r="U47" s="358"/>
      <c r="V47" s="358"/>
      <c r="W47" s="358"/>
      <c r="X47" s="358"/>
      <c r="Y47" s="358"/>
      <c r="Z47" s="358"/>
      <c r="AA47" s="358"/>
    </row>
    <row r="48" spans="2:27" s="671" customFormat="1" ht="13.5" customHeight="1">
      <c r="B48" s="358"/>
      <c r="C48" s="358"/>
      <c r="D48" s="358"/>
      <c r="E48" s="358"/>
      <c r="F48" s="358"/>
      <c r="G48" s="358"/>
      <c r="H48" s="358"/>
      <c r="I48" s="358"/>
      <c r="J48" s="358"/>
      <c r="K48" s="358"/>
      <c r="L48" s="358"/>
      <c r="M48" s="358"/>
      <c r="N48" s="358"/>
      <c r="O48" s="665"/>
      <c r="P48" s="665"/>
      <c r="Q48" s="665"/>
      <c r="R48" s="358"/>
      <c r="S48" s="358"/>
      <c r="T48" s="358"/>
      <c r="U48" s="358"/>
      <c r="V48" s="358"/>
      <c r="W48" s="358"/>
      <c r="X48" s="358"/>
      <c r="Y48" s="358"/>
      <c r="Z48" s="358"/>
      <c r="AA48" s="358"/>
    </row>
    <row r="49" spans="2:27" s="671" customFormat="1" ht="13.5" customHeight="1">
      <c r="B49" s="358"/>
      <c r="C49" s="358"/>
      <c r="D49" s="358"/>
      <c r="E49" s="358"/>
      <c r="F49" s="358"/>
      <c r="G49" s="358"/>
      <c r="H49" s="358"/>
      <c r="I49" s="358"/>
      <c r="J49" s="358"/>
      <c r="K49" s="358"/>
      <c r="L49" s="358"/>
      <c r="M49" s="358"/>
      <c r="N49" s="358"/>
      <c r="O49" s="665"/>
      <c r="P49" s="665"/>
      <c r="Q49" s="665"/>
      <c r="R49" s="358"/>
      <c r="S49" s="358"/>
      <c r="T49" s="358"/>
      <c r="U49" s="358"/>
      <c r="V49" s="358"/>
      <c r="W49" s="358"/>
      <c r="X49" s="358"/>
      <c r="Y49" s="358"/>
      <c r="Z49" s="358"/>
      <c r="AA49" s="358"/>
    </row>
    <row r="50" spans="2:27" s="671" customFormat="1" ht="13.5" customHeight="1">
      <c r="B50" s="358"/>
      <c r="C50" s="358"/>
      <c r="D50" s="358"/>
      <c r="E50" s="358"/>
      <c r="F50" s="358"/>
      <c r="G50" s="358"/>
      <c r="H50" s="358"/>
      <c r="I50" s="358"/>
      <c r="J50" s="358"/>
      <c r="K50" s="358"/>
      <c r="L50" s="358"/>
      <c r="M50" s="358"/>
      <c r="N50" s="358"/>
      <c r="O50" s="665"/>
      <c r="P50" s="665"/>
      <c r="Q50" s="665"/>
      <c r="R50" s="358"/>
      <c r="S50" s="358"/>
      <c r="T50" s="358"/>
      <c r="U50" s="358"/>
      <c r="V50" s="358"/>
      <c r="W50" s="358"/>
      <c r="X50" s="358"/>
      <c r="Y50" s="358"/>
      <c r="Z50" s="358"/>
      <c r="AA50" s="358"/>
    </row>
    <row r="51" spans="2:27" s="671" customFormat="1" ht="13.5" customHeight="1">
      <c r="B51" s="358"/>
      <c r="C51" s="358"/>
      <c r="D51" s="358"/>
      <c r="E51" s="358"/>
      <c r="F51" s="358"/>
      <c r="G51" s="358"/>
      <c r="H51" s="358"/>
      <c r="I51" s="358"/>
      <c r="J51" s="358"/>
      <c r="K51" s="358"/>
      <c r="L51" s="358"/>
      <c r="M51" s="358"/>
      <c r="N51" s="358"/>
      <c r="O51" s="665"/>
      <c r="P51" s="665"/>
      <c r="Q51" s="665"/>
      <c r="R51" s="358"/>
      <c r="S51" s="358"/>
      <c r="T51" s="358"/>
      <c r="U51" s="358"/>
      <c r="V51" s="358"/>
      <c r="W51" s="358"/>
      <c r="X51" s="358"/>
      <c r="Y51" s="358"/>
      <c r="Z51" s="358"/>
      <c r="AA51" s="358"/>
    </row>
    <row r="52" spans="2:27" s="671" customFormat="1" ht="13.5" customHeight="1">
      <c r="B52" s="358"/>
      <c r="C52" s="358"/>
      <c r="D52" s="358"/>
      <c r="E52" s="358"/>
      <c r="F52" s="358"/>
      <c r="G52" s="358"/>
      <c r="H52" s="358"/>
      <c r="I52" s="358"/>
      <c r="J52" s="358"/>
      <c r="K52" s="358"/>
      <c r="L52" s="358"/>
      <c r="M52" s="358"/>
      <c r="N52" s="358"/>
      <c r="O52" s="665"/>
      <c r="P52" s="665"/>
      <c r="Q52" s="665"/>
      <c r="R52" s="358"/>
      <c r="S52" s="358"/>
      <c r="T52" s="358"/>
      <c r="U52" s="358"/>
      <c r="V52" s="358"/>
      <c r="W52" s="358"/>
      <c r="X52" s="358"/>
      <c r="Y52" s="358"/>
      <c r="Z52" s="358"/>
      <c r="AA52" s="358"/>
    </row>
    <row r="53" spans="2:27" s="671" customFormat="1" ht="13.5" customHeight="1">
      <c r="B53" s="358"/>
      <c r="C53" s="358"/>
      <c r="D53" s="358"/>
      <c r="E53" s="358"/>
      <c r="F53" s="358"/>
      <c r="G53" s="358"/>
      <c r="H53" s="358"/>
      <c r="I53" s="358"/>
      <c r="J53" s="358"/>
      <c r="K53" s="358"/>
      <c r="L53" s="358"/>
      <c r="M53" s="358"/>
      <c r="N53" s="358"/>
      <c r="O53" s="665"/>
      <c r="P53" s="665"/>
      <c r="Q53" s="665"/>
      <c r="R53" s="358"/>
      <c r="S53" s="358"/>
      <c r="T53" s="358"/>
      <c r="U53" s="358"/>
      <c r="V53" s="358"/>
      <c r="W53" s="358"/>
      <c r="X53" s="358"/>
      <c r="Y53" s="358"/>
      <c r="Z53" s="358"/>
      <c r="AA53" s="358"/>
    </row>
    <row r="54" spans="2:27" s="671" customFormat="1" ht="13.5" customHeight="1">
      <c r="B54" s="358"/>
      <c r="C54" s="358"/>
      <c r="D54" s="358"/>
      <c r="E54" s="358"/>
      <c r="F54" s="358"/>
      <c r="G54" s="358"/>
      <c r="H54" s="358"/>
      <c r="I54" s="358"/>
      <c r="J54" s="358"/>
      <c r="K54" s="358"/>
      <c r="L54" s="358"/>
      <c r="M54" s="358"/>
      <c r="N54" s="358"/>
      <c r="O54" s="665"/>
      <c r="P54" s="665"/>
      <c r="Q54" s="665"/>
      <c r="R54" s="358"/>
      <c r="S54" s="358"/>
      <c r="T54" s="358"/>
      <c r="U54" s="358"/>
      <c r="V54" s="358"/>
      <c r="W54" s="358"/>
      <c r="X54" s="358"/>
      <c r="Y54" s="358"/>
      <c r="Z54" s="358"/>
      <c r="AA54" s="358"/>
    </row>
    <row r="55" spans="2:27" s="671" customFormat="1" ht="13.5" customHeight="1">
      <c r="B55" s="358"/>
      <c r="C55" s="358"/>
      <c r="D55" s="358"/>
      <c r="E55" s="358"/>
      <c r="F55" s="358"/>
      <c r="G55" s="358"/>
      <c r="H55" s="358"/>
      <c r="I55" s="358"/>
      <c r="J55" s="358"/>
      <c r="K55" s="358"/>
      <c r="L55" s="358"/>
      <c r="M55" s="358"/>
      <c r="N55" s="358"/>
      <c r="O55" s="665"/>
      <c r="P55" s="665"/>
      <c r="Q55" s="665"/>
      <c r="R55" s="358"/>
      <c r="S55" s="358"/>
      <c r="T55" s="358"/>
      <c r="U55" s="358"/>
      <c r="V55" s="358"/>
      <c r="W55" s="358"/>
      <c r="X55" s="358"/>
      <c r="Y55" s="358"/>
      <c r="Z55" s="358"/>
      <c r="AA55" s="358"/>
    </row>
    <row r="56" spans="2:27" s="671" customFormat="1" ht="13.5" customHeight="1">
      <c r="B56" s="358"/>
      <c r="C56" s="358"/>
      <c r="D56" s="358"/>
      <c r="E56" s="358"/>
      <c r="F56" s="358"/>
      <c r="G56" s="358"/>
      <c r="H56" s="358"/>
      <c r="I56" s="358"/>
      <c r="J56" s="358"/>
      <c r="K56" s="358"/>
      <c r="L56" s="358"/>
      <c r="M56" s="358"/>
      <c r="N56" s="358"/>
      <c r="O56" s="665"/>
      <c r="P56" s="665"/>
      <c r="Q56" s="665"/>
      <c r="R56" s="358"/>
      <c r="S56" s="358"/>
      <c r="T56" s="358"/>
      <c r="U56" s="358"/>
      <c r="V56" s="358"/>
      <c r="W56" s="358"/>
      <c r="X56" s="358"/>
      <c r="Y56" s="358"/>
      <c r="Z56" s="358"/>
      <c r="AA56" s="358"/>
    </row>
    <row r="57" spans="2:27" s="671" customFormat="1" ht="13.5" customHeight="1">
      <c r="B57" s="358"/>
      <c r="C57" s="358"/>
      <c r="D57" s="358"/>
      <c r="E57" s="358"/>
      <c r="F57" s="358"/>
      <c r="G57" s="358"/>
      <c r="H57" s="358"/>
      <c r="I57" s="358"/>
      <c r="J57" s="358"/>
      <c r="K57" s="358"/>
      <c r="L57" s="358"/>
      <c r="M57" s="358"/>
      <c r="N57" s="358"/>
      <c r="O57" s="665"/>
      <c r="P57" s="665"/>
      <c r="Q57" s="665"/>
      <c r="R57" s="358"/>
      <c r="S57" s="358"/>
      <c r="T57" s="358"/>
      <c r="U57" s="358"/>
      <c r="V57" s="358"/>
      <c r="W57" s="358"/>
      <c r="X57" s="358"/>
      <c r="Y57" s="358"/>
      <c r="Z57" s="358"/>
      <c r="AA57" s="358"/>
    </row>
    <row r="58" spans="2:27" s="671" customFormat="1" ht="13.5" customHeight="1">
      <c r="B58" s="358"/>
      <c r="C58" s="358"/>
      <c r="D58" s="358"/>
      <c r="E58" s="358"/>
      <c r="F58" s="358"/>
      <c r="G58" s="358"/>
      <c r="H58" s="358"/>
      <c r="I58" s="358"/>
      <c r="J58" s="358"/>
      <c r="K58" s="358"/>
      <c r="L58" s="358"/>
      <c r="M58" s="358"/>
      <c r="N58" s="358"/>
      <c r="O58" s="665"/>
      <c r="P58" s="665"/>
      <c r="Q58" s="665"/>
      <c r="R58" s="358"/>
      <c r="S58" s="358"/>
      <c r="T58" s="358"/>
      <c r="U58" s="358"/>
      <c r="V58" s="358"/>
      <c r="W58" s="358"/>
      <c r="X58" s="358"/>
      <c r="Y58" s="358"/>
      <c r="Z58" s="358"/>
      <c r="AA58" s="358"/>
    </row>
    <row r="59" spans="2:27" s="671" customFormat="1" ht="13.5" customHeight="1">
      <c r="B59" s="358"/>
      <c r="C59" s="358"/>
      <c r="D59" s="358"/>
      <c r="E59" s="358"/>
      <c r="F59" s="358"/>
      <c r="G59" s="358"/>
      <c r="H59" s="358"/>
      <c r="I59" s="358"/>
      <c r="J59" s="358"/>
      <c r="K59" s="358"/>
      <c r="L59" s="358"/>
      <c r="M59" s="358"/>
      <c r="N59" s="358"/>
      <c r="O59" s="665"/>
      <c r="P59" s="665"/>
      <c r="Q59" s="665"/>
      <c r="R59" s="358"/>
      <c r="S59" s="358"/>
      <c r="T59" s="358"/>
      <c r="U59" s="358"/>
      <c r="V59" s="358"/>
      <c r="W59" s="358"/>
      <c r="X59" s="358"/>
      <c r="Y59" s="358"/>
      <c r="Z59" s="358"/>
      <c r="AA59" s="358"/>
    </row>
    <row r="60" spans="2:27" s="671" customFormat="1" ht="13.5" customHeight="1">
      <c r="B60" s="358"/>
      <c r="C60" s="358"/>
      <c r="D60" s="358"/>
      <c r="E60" s="358"/>
      <c r="F60" s="358"/>
      <c r="G60" s="358"/>
      <c r="H60" s="358"/>
      <c r="I60" s="358"/>
      <c r="J60" s="358"/>
      <c r="K60" s="358"/>
      <c r="L60" s="358"/>
      <c r="M60" s="358"/>
      <c r="N60" s="358"/>
      <c r="O60" s="665"/>
      <c r="P60" s="665"/>
      <c r="Q60" s="665"/>
      <c r="R60" s="358"/>
      <c r="S60" s="358"/>
      <c r="T60" s="358"/>
      <c r="U60" s="358"/>
      <c r="V60" s="358"/>
      <c r="W60" s="358"/>
      <c r="X60" s="358"/>
      <c r="Y60" s="358"/>
      <c r="Z60" s="358"/>
      <c r="AA60" s="358"/>
    </row>
    <row r="61" spans="2:27" s="671" customFormat="1" ht="13.5" customHeight="1">
      <c r="B61" s="358"/>
      <c r="C61" s="358"/>
      <c r="D61" s="358"/>
      <c r="E61" s="358"/>
      <c r="F61" s="358"/>
      <c r="G61" s="358"/>
      <c r="H61" s="358"/>
      <c r="I61" s="358"/>
      <c r="J61" s="358"/>
      <c r="K61" s="358"/>
      <c r="L61" s="358"/>
      <c r="M61" s="358"/>
      <c r="N61" s="358"/>
      <c r="O61" s="665"/>
      <c r="P61" s="665"/>
      <c r="Q61" s="665"/>
      <c r="R61" s="358"/>
      <c r="S61" s="358"/>
      <c r="T61" s="358"/>
      <c r="U61" s="358"/>
      <c r="V61" s="358"/>
      <c r="W61" s="358"/>
      <c r="X61" s="358"/>
      <c r="Y61" s="358"/>
      <c r="Z61" s="358"/>
      <c r="AA61" s="358"/>
    </row>
    <row r="62" spans="2:27" s="671" customFormat="1" ht="13.5" customHeight="1">
      <c r="B62" s="358"/>
      <c r="C62" s="358"/>
      <c r="D62" s="358"/>
      <c r="E62" s="358"/>
      <c r="F62" s="358"/>
      <c r="G62" s="358"/>
      <c r="H62" s="358"/>
      <c r="I62" s="358"/>
      <c r="J62" s="358"/>
      <c r="K62" s="358"/>
      <c r="L62" s="358"/>
      <c r="M62" s="358"/>
      <c r="N62" s="358"/>
      <c r="O62" s="665"/>
      <c r="P62" s="665"/>
      <c r="Q62" s="665"/>
      <c r="R62" s="358"/>
      <c r="S62" s="358"/>
      <c r="T62" s="358"/>
      <c r="U62" s="358"/>
      <c r="V62" s="358"/>
      <c r="W62" s="358"/>
      <c r="X62" s="358"/>
      <c r="Y62" s="358"/>
      <c r="Z62" s="358"/>
      <c r="AA62" s="358"/>
    </row>
    <row r="63" spans="2:27" s="671" customFormat="1" ht="13.5" customHeight="1">
      <c r="B63" s="358"/>
      <c r="C63" s="358"/>
      <c r="D63" s="358"/>
      <c r="E63" s="358"/>
      <c r="F63" s="358"/>
      <c r="G63" s="358"/>
      <c r="H63" s="358"/>
      <c r="I63" s="358"/>
      <c r="J63" s="358"/>
      <c r="K63" s="358"/>
      <c r="L63" s="358"/>
      <c r="M63" s="358"/>
      <c r="N63" s="358"/>
      <c r="O63" s="665"/>
      <c r="P63" s="665"/>
      <c r="Q63" s="665"/>
      <c r="R63" s="358"/>
      <c r="S63" s="358"/>
      <c r="T63" s="358"/>
      <c r="U63" s="358"/>
      <c r="V63" s="358"/>
      <c r="W63" s="358"/>
      <c r="X63" s="358"/>
      <c r="Y63" s="358"/>
      <c r="Z63" s="358"/>
      <c r="AA63" s="358"/>
    </row>
    <row r="64" spans="2:27" s="671" customFormat="1" ht="13.5" customHeight="1">
      <c r="B64" s="358"/>
      <c r="C64" s="358"/>
      <c r="D64" s="358"/>
      <c r="E64" s="358"/>
      <c r="F64" s="358"/>
      <c r="G64" s="358"/>
      <c r="H64" s="358"/>
      <c r="I64" s="358"/>
      <c r="J64" s="358"/>
      <c r="K64" s="358"/>
      <c r="L64" s="358"/>
      <c r="M64" s="358"/>
      <c r="N64" s="358"/>
      <c r="O64" s="665"/>
      <c r="P64" s="665"/>
      <c r="Q64" s="665"/>
      <c r="R64" s="358"/>
      <c r="S64" s="358"/>
      <c r="T64" s="358"/>
      <c r="U64" s="358"/>
      <c r="V64" s="358"/>
      <c r="W64" s="358"/>
      <c r="X64" s="358"/>
      <c r="Y64" s="358"/>
      <c r="Z64" s="358"/>
      <c r="AA64" s="358"/>
    </row>
    <row r="65" spans="2:27" s="671" customFormat="1" ht="13.5" customHeight="1">
      <c r="B65" s="358"/>
      <c r="C65" s="358"/>
      <c r="D65" s="358"/>
      <c r="E65" s="358"/>
      <c r="F65" s="358"/>
      <c r="G65" s="358"/>
      <c r="H65" s="358"/>
      <c r="I65" s="358"/>
      <c r="J65" s="358"/>
      <c r="K65" s="358"/>
      <c r="L65" s="358"/>
      <c r="M65" s="358"/>
      <c r="N65" s="358"/>
      <c r="O65" s="665"/>
      <c r="P65" s="665"/>
      <c r="Q65" s="665"/>
      <c r="R65" s="358"/>
      <c r="S65" s="358"/>
      <c r="T65" s="358"/>
      <c r="U65" s="358"/>
      <c r="V65" s="358"/>
      <c r="W65" s="358"/>
      <c r="X65" s="358"/>
      <c r="Y65" s="358"/>
      <c r="Z65" s="358"/>
      <c r="AA65" s="358"/>
    </row>
    <row r="66" spans="2:27" s="671" customFormat="1" ht="13.5" customHeight="1">
      <c r="B66" s="358"/>
      <c r="C66" s="358"/>
      <c r="D66" s="358"/>
      <c r="E66" s="358"/>
      <c r="F66" s="358"/>
      <c r="G66" s="358"/>
      <c r="H66" s="358"/>
      <c r="I66" s="358"/>
      <c r="J66" s="358"/>
      <c r="K66" s="358"/>
      <c r="L66" s="358"/>
      <c r="M66" s="358"/>
      <c r="N66" s="358"/>
      <c r="O66" s="665"/>
      <c r="P66" s="665"/>
      <c r="Q66" s="665"/>
      <c r="R66" s="358"/>
      <c r="S66" s="358"/>
      <c r="T66" s="358"/>
      <c r="U66" s="358"/>
      <c r="V66" s="358"/>
      <c r="W66" s="358"/>
      <c r="X66" s="358"/>
      <c r="Y66" s="358"/>
      <c r="Z66" s="358"/>
      <c r="AA66" s="358"/>
    </row>
    <row r="67" spans="2:27" s="671" customFormat="1" ht="13.5" customHeight="1">
      <c r="B67" s="358"/>
      <c r="C67" s="358"/>
      <c r="D67" s="358"/>
      <c r="E67" s="358"/>
      <c r="F67" s="358"/>
      <c r="G67" s="358"/>
      <c r="H67" s="358"/>
      <c r="I67" s="358"/>
      <c r="J67" s="358"/>
      <c r="K67" s="358"/>
      <c r="L67" s="358"/>
      <c r="M67" s="358"/>
      <c r="N67" s="358"/>
      <c r="O67" s="665"/>
      <c r="P67" s="665"/>
      <c r="Q67" s="665"/>
      <c r="R67" s="358"/>
      <c r="S67" s="358"/>
      <c r="T67" s="358"/>
      <c r="U67" s="358"/>
      <c r="V67" s="358"/>
      <c r="W67" s="358"/>
      <c r="X67" s="358"/>
      <c r="Y67" s="358"/>
      <c r="Z67" s="358"/>
      <c r="AA67" s="358"/>
    </row>
    <row r="68" spans="2:27" s="671" customFormat="1" ht="13.5" customHeight="1">
      <c r="B68" s="358"/>
      <c r="C68" s="358"/>
      <c r="D68" s="358"/>
      <c r="E68" s="358"/>
      <c r="F68" s="358"/>
      <c r="G68" s="358"/>
      <c r="H68" s="358"/>
      <c r="I68" s="358"/>
      <c r="J68" s="358"/>
      <c r="K68" s="358"/>
      <c r="L68" s="358"/>
      <c r="M68" s="358"/>
      <c r="N68" s="358"/>
      <c r="O68" s="665"/>
      <c r="P68" s="665"/>
      <c r="Q68" s="665"/>
      <c r="R68" s="358"/>
      <c r="S68" s="358"/>
      <c r="T68" s="358"/>
      <c r="U68" s="358"/>
      <c r="V68" s="358"/>
      <c r="W68" s="358"/>
      <c r="X68" s="358"/>
      <c r="Y68" s="358"/>
      <c r="Z68" s="358"/>
      <c r="AA68" s="358"/>
    </row>
    <row r="69" spans="2:27" s="671" customFormat="1" ht="13.5" customHeight="1">
      <c r="B69" s="358"/>
      <c r="C69" s="358"/>
      <c r="D69" s="358"/>
      <c r="E69" s="358"/>
      <c r="F69" s="358"/>
      <c r="G69" s="358"/>
      <c r="H69" s="358"/>
      <c r="I69" s="358"/>
      <c r="J69" s="358"/>
      <c r="K69" s="358"/>
      <c r="L69" s="358"/>
      <c r="M69" s="358"/>
      <c r="N69" s="358"/>
      <c r="O69" s="665"/>
      <c r="P69" s="665"/>
      <c r="Q69" s="665"/>
      <c r="R69" s="358"/>
      <c r="S69" s="358"/>
      <c r="T69" s="358"/>
      <c r="U69" s="358"/>
      <c r="V69" s="358"/>
      <c r="W69" s="358"/>
      <c r="X69" s="358"/>
      <c r="Y69" s="358"/>
      <c r="Z69" s="358"/>
      <c r="AA69" s="358"/>
    </row>
    <row r="70" spans="2:27" s="671" customFormat="1" ht="13.5" customHeight="1">
      <c r="B70" s="358"/>
      <c r="C70" s="358"/>
      <c r="D70" s="358"/>
      <c r="E70" s="358"/>
      <c r="F70" s="358"/>
      <c r="G70" s="358"/>
      <c r="H70" s="358"/>
      <c r="I70" s="358"/>
      <c r="J70" s="358"/>
      <c r="K70" s="358"/>
      <c r="L70" s="358"/>
      <c r="M70" s="358"/>
      <c r="N70" s="358"/>
      <c r="O70" s="665"/>
      <c r="P70" s="665"/>
      <c r="Q70" s="665"/>
      <c r="R70" s="358"/>
      <c r="S70" s="358"/>
      <c r="T70" s="358"/>
      <c r="U70" s="358"/>
      <c r="V70" s="358"/>
      <c r="W70" s="358"/>
      <c r="X70" s="358"/>
      <c r="Y70" s="358"/>
      <c r="Z70" s="358"/>
      <c r="AA70" s="358"/>
    </row>
    <row r="71" spans="2:27" s="671" customFormat="1" ht="13.5" customHeight="1">
      <c r="B71" s="358"/>
      <c r="C71" s="358"/>
      <c r="D71" s="358"/>
      <c r="E71" s="358"/>
      <c r="F71" s="358"/>
      <c r="G71" s="358"/>
      <c r="H71" s="358"/>
      <c r="I71" s="358"/>
      <c r="J71" s="358"/>
      <c r="K71" s="358"/>
      <c r="L71" s="358"/>
      <c r="M71" s="358"/>
      <c r="N71" s="358"/>
      <c r="O71" s="665"/>
      <c r="P71" s="665"/>
      <c r="Q71" s="665"/>
      <c r="R71" s="358"/>
      <c r="S71" s="358"/>
      <c r="T71" s="358"/>
      <c r="U71" s="358"/>
      <c r="V71" s="358"/>
      <c r="W71" s="358"/>
      <c r="X71" s="358"/>
      <c r="Y71" s="358"/>
      <c r="Z71" s="358"/>
      <c r="AA71" s="358"/>
    </row>
    <row r="72" spans="2:27" s="671" customFormat="1" ht="13.5" customHeight="1">
      <c r="B72" s="358"/>
      <c r="C72" s="358"/>
      <c r="D72" s="358"/>
      <c r="E72" s="358"/>
      <c r="F72" s="358"/>
      <c r="G72" s="358"/>
      <c r="H72" s="358"/>
      <c r="I72" s="358"/>
      <c r="J72" s="358"/>
      <c r="K72" s="358"/>
      <c r="L72" s="358"/>
      <c r="M72" s="358"/>
      <c r="N72" s="358"/>
      <c r="O72" s="665"/>
      <c r="P72" s="665"/>
      <c r="Q72" s="665"/>
      <c r="R72" s="358"/>
      <c r="S72" s="358"/>
      <c r="T72" s="358"/>
      <c r="U72" s="358"/>
      <c r="V72" s="358"/>
      <c r="W72" s="358"/>
      <c r="X72" s="358"/>
      <c r="Y72" s="358"/>
      <c r="Z72" s="358"/>
      <c r="AA72" s="358"/>
    </row>
    <row r="73" spans="2:27" s="671" customFormat="1" ht="13.5" customHeight="1">
      <c r="B73" s="358"/>
      <c r="C73" s="358"/>
      <c r="D73" s="358"/>
      <c r="E73" s="358"/>
      <c r="F73" s="358"/>
      <c r="G73" s="358"/>
      <c r="H73" s="358"/>
      <c r="I73" s="358"/>
      <c r="J73" s="358"/>
      <c r="K73" s="358"/>
      <c r="L73" s="358"/>
      <c r="M73" s="358"/>
      <c r="N73" s="358"/>
      <c r="O73" s="665"/>
      <c r="P73" s="665"/>
      <c r="Q73" s="665"/>
      <c r="R73" s="358"/>
      <c r="S73" s="358"/>
      <c r="T73" s="358"/>
      <c r="U73" s="358"/>
      <c r="V73" s="358"/>
      <c r="W73" s="358"/>
      <c r="X73" s="358"/>
      <c r="Y73" s="358"/>
      <c r="Z73" s="358"/>
      <c r="AA73" s="358"/>
    </row>
    <row r="74" spans="2:27" s="671" customFormat="1" ht="13.5" customHeight="1">
      <c r="B74" s="358"/>
      <c r="C74" s="358"/>
      <c r="D74" s="358"/>
      <c r="E74" s="358"/>
      <c r="F74" s="358"/>
      <c r="G74" s="358"/>
      <c r="H74" s="358"/>
      <c r="I74" s="358"/>
      <c r="J74" s="358"/>
      <c r="K74" s="358"/>
      <c r="L74" s="358"/>
      <c r="M74" s="358"/>
      <c r="N74" s="358"/>
      <c r="O74" s="665"/>
      <c r="P74" s="665"/>
      <c r="Q74" s="665"/>
      <c r="R74" s="358"/>
      <c r="S74" s="358"/>
      <c r="T74" s="358"/>
      <c r="U74" s="358"/>
      <c r="V74" s="358"/>
      <c r="W74" s="358"/>
      <c r="X74" s="358"/>
      <c r="Y74" s="358"/>
      <c r="Z74" s="358"/>
      <c r="AA74" s="358"/>
    </row>
    <row r="75" spans="2:27" s="671" customFormat="1" ht="13.5" customHeight="1">
      <c r="B75" s="358"/>
      <c r="C75" s="358"/>
      <c r="D75" s="358"/>
      <c r="E75" s="358"/>
      <c r="F75" s="358"/>
      <c r="G75" s="358"/>
      <c r="H75" s="358"/>
      <c r="I75" s="358"/>
      <c r="J75" s="358"/>
      <c r="K75" s="358"/>
      <c r="L75" s="358"/>
      <c r="M75" s="358"/>
      <c r="N75" s="358"/>
      <c r="O75" s="665"/>
      <c r="P75" s="665"/>
      <c r="Q75" s="665"/>
      <c r="R75" s="358"/>
      <c r="S75" s="358"/>
      <c r="T75" s="358"/>
      <c r="U75" s="358"/>
      <c r="V75" s="358"/>
      <c r="W75" s="358"/>
      <c r="X75" s="358"/>
      <c r="Y75" s="358"/>
      <c r="Z75" s="358"/>
      <c r="AA75" s="358"/>
    </row>
    <row r="76" spans="2:27" s="671" customFormat="1" ht="13.5" customHeight="1">
      <c r="B76" s="358"/>
      <c r="C76" s="358"/>
      <c r="D76" s="358"/>
      <c r="E76" s="358"/>
      <c r="F76" s="358"/>
      <c r="G76" s="358"/>
      <c r="H76" s="358"/>
      <c r="I76" s="358"/>
      <c r="J76" s="358"/>
      <c r="K76" s="358"/>
      <c r="L76" s="358"/>
      <c r="M76" s="358"/>
      <c r="N76" s="358"/>
      <c r="O76" s="665"/>
      <c r="P76" s="665"/>
      <c r="Q76" s="665"/>
      <c r="R76" s="358"/>
      <c r="S76" s="358"/>
      <c r="T76" s="358"/>
      <c r="U76" s="358"/>
      <c r="V76" s="358"/>
      <c r="W76" s="358"/>
      <c r="X76" s="358"/>
      <c r="Y76" s="358"/>
      <c r="Z76" s="358"/>
      <c r="AA76" s="358"/>
    </row>
    <row r="77" spans="2:27" s="671" customFormat="1" ht="13.5" customHeight="1">
      <c r="B77" s="358"/>
      <c r="C77" s="358"/>
      <c r="D77" s="358"/>
      <c r="E77" s="358"/>
      <c r="F77" s="358"/>
      <c r="G77" s="358"/>
      <c r="H77" s="358"/>
      <c r="I77" s="358"/>
      <c r="J77" s="358"/>
      <c r="K77" s="358"/>
      <c r="L77" s="358"/>
      <c r="M77" s="358"/>
      <c r="N77" s="358"/>
      <c r="O77" s="665"/>
      <c r="P77" s="665"/>
      <c r="Q77" s="665"/>
      <c r="R77" s="358"/>
      <c r="S77" s="358"/>
      <c r="T77" s="358"/>
      <c r="U77" s="358"/>
      <c r="V77" s="358"/>
      <c r="W77" s="358"/>
      <c r="X77" s="358"/>
      <c r="Y77" s="358"/>
      <c r="Z77" s="358"/>
      <c r="AA77" s="358"/>
    </row>
    <row r="78" spans="2:27" s="671" customFormat="1" ht="13.5" customHeight="1">
      <c r="B78" s="358"/>
      <c r="C78" s="358"/>
      <c r="D78" s="358"/>
      <c r="E78" s="358"/>
      <c r="F78" s="358"/>
      <c r="G78" s="358"/>
      <c r="H78" s="358"/>
      <c r="I78" s="358"/>
      <c r="J78" s="358"/>
      <c r="K78" s="358"/>
      <c r="L78" s="358"/>
      <c r="M78" s="358"/>
      <c r="N78" s="358"/>
      <c r="O78" s="665"/>
      <c r="P78" s="665"/>
      <c r="Q78" s="665"/>
      <c r="R78" s="358"/>
      <c r="S78" s="358"/>
      <c r="T78" s="358"/>
      <c r="U78" s="358"/>
      <c r="V78" s="358"/>
      <c r="W78" s="358"/>
      <c r="X78" s="358"/>
      <c r="Y78" s="358"/>
      <c r="Z78" s="358"/>
      <c r="AA78" s="358"/>
    </row>
    <row r="79" spans="2:27" s="671" customFormat="1" ht="13.5" customHeight="1">
      <c r="B79" s="358"/>
      <c r="C79" s="358"/>
      <c r="D79" s="358"/>
      <c r="E79" s="358"/>
      <c r="F79" s="358"/>
      <c r="G79" s="358"/>
      <c r="H79" s="358"/>
      <c r="I79" s="358"/>
      <c r="J79" s="358"/>
      <c r="K79" s="358"/>
      <c r="L79" s="358"/>
      <c r="M79" s="358"/>
      <c r="N79" s="358"/>
      <c r="O79" s="665"/>
      <c r="P79" s="665"/>
      <c r="Q79" s="665"/>
      <c r="R79" s="358"/>
      <c r="S79" s="358"/>
      <c r="T79" s="358"/>
      <c r="U79" s="358"/>
      <c r="V79" s="358"/>
      <c r="W79" s="358"/>
      <c r="X79" s="358"/>
      <c r="Y79" s="358"/>
      <c r="Z79" s="358"/>
      <c r="AA79" s="358"/>
    </row>
    <row r="80" spans="2:27" s="671" customFormat="1" ht="13.5" customHeight="1">
      <c r="B80" s="358"/>
      <c r="C80" s="358"/>
      <c r="D80" s="358"/>
      <c r="E80" s="358"/>
      <c r="F80" s="358"/>
      <c r="G80" s="358"/>
      <c r="H80" s="358"/>
      <c r="I80" s="358"/>
      <c r="J80" s="358"/>
      <c r="K80" s="358"/>
      <c r="L80" s="358"/>
      <c r="M80" s="358"/>
      <c r="N80" s="358"/>
      <c r="O80" s="665"/>
      <c r="P80" s="665"/>
      <c r="Q80" s="665"/>
      <c r="R80" s="358"/>
      <c r="S80" s="358"/>
      <c r="T80" s="358"/>
      <c r="U80" s="358"/>
      <c r="V80" s="358"/>
      <c r="W80" s="358"/>
      <c r="X80" s="358"/>
      <c r="Y80" s="358"/>
      <c r="Z80" s="358"/>
      <c r="AA80" s="358"/>
    </row>
    <row r="81" spans="2:27" s="671" customFormat="1" ht="13.5" customHeight="1">
      <c r="B81" s="358"/>
      <c r="C81" s="358"/>
      <c r="D81" s="358"/>
      <c r="E81" s="358"/>
      <c r="F81" s="358"/>
      <c r="G81" s="358"/>
      <c r="H81" s="358"/>
      <c r="I81" s="358"/>
      <c r="J81" s="358"/>
      <c r="K81" s="358"/>
      <c r="L81" s="358"/>
      <c r="M81" s="358"/>
      <c r="N81" s="358"/>
      <c r="O81" s="665"/>
      <c r="P81" s="665"/>
      <c r="Q81" s="665"/>
      <c r="R81" s="358"/>
      <c r="S81" s="358"/>
      <c r="T81" s="358"/>
      <c r="U81" s="358"/>
      <c r="V81" s="358"/>
      <c r="W81" s="358"/>
      <c r="X81" s="358"/>
      <c r="Y81" s="358"/>
      <c r="Z81" s="358"/>
      <c r="AA81" s="358"/>
    </row>
    <row r="82" spans="2:27" s="671" customFormat="1" ht="13.5" customHeight="1">
      <c r="B82" s="358"/>
      <c r="C82" s="358"/>
      <c r="D82" s="358"/>
      <c r="E82" s="358"/>
      <c r="F82" s="358"/>
      <c r="G82" s="358"/>
      <c r="H82" s="358"/>
      <c r="I82" s="358"/>
      <c r="J82" s="358"/>
      <c r="K82" s="358"/>
      <c r="L82" s="358"/>
      <c r="M82" s="358"/>
      <c r="N82" s="358"/>
      <c r="O82" s="665"/>
      <c r="P82" s="665"/>
      <c r="Q82" s="665"/>
      <c r="R82" s="358"/>
      <c r="S82" s="358"/>
      <c r="T82" s="358"/>
      <c r="U82" s="358"/>
      <c r="V82" s="358"/>
      <c r="W82" s="358"/>
      <c r="X82" s="358"/>
      <c r="Y82" s="358"/>
      <c r="Z82" s="358"/>
      <c r="AA82" s="358"/>
    </row>
    <row r="83" spans="2:27" s="671" customFormat="1" ht="13.5" customHeight="1">
      <c r="B83" s="358"/>
      <c r="C83" s="358"/>
      <c r="D83" s="358"/>
      <c r="E83" s="358"/>
      <c r="F83" s="358"/>
      <c r="G83" s="358"/>
      <c r="H83" s="358"/>
      <c r="I83" s="358"/>
      <c r="J83" s="358"/>
      <c r="K83" s="358"/>
      <c r="L83" s="358"/>
      <c r="M83" s="358"/>
      <c r="N83" s="358"/>
      <c r="O83" s="665"/>
      <c r="P83" s="665"/>
      <c r="Q83" s="665"/>
      <c r="R83" s="358"/>
      <c r="S83" s="358"/>
      <c r="T83" s="358"/>
      <c r="U83" s="358"/>
      <c r="V83" s="358"/>
      <c r="W83" s="358"/>
      <c r="X83" s="358"/>
      <c r="Y83" s="358"/>
      <c r="Z83" s="358"/>
      <c r="AA83" s="358"/>
    </row>
    <row r="84" spans="2:27" s="671" customFormat="1" ht="13.5" customHeight="1">
      <c r="B84" s="358"/>
      <c r="C84" s="358"/>
      <c r="D84" s="358"/>
      <c r="E84" s="358"/>
      <c r="F84" s="358"/>
      <c r="G84" s="358"/>
      <c r="H84" s="358"/>
      <c r="I84" s="358"/>
      <c r="J84" s="358"/>
      <c r="K84" s="358"/>
      <c r="L84" s="358"/>
      <c r="M84" s="358"/>
      <c r="N84" s="358"/>
      <c r="O84" s="665"/>
      <c r="P84" s="665"/>
      <c r="Q84" s="665"/>
      <c r="R84" s="358"/>
      <c r="S84" s="358"/>
      <c r="T84" s="358"/>
      <c r="U84" s="358"/>
      <c r="V84" s="358"/>
      <c r="W84" s="358"/>
      <c r="X84" s="358"/>
      <c r="Y84" s="358"/>
      <c r="Z84" s="358"/>
      <c r="AA84" s="358"/>
    </row>
    <row r="85" spans="2:27" s="671" customFormat="1" ht="13.5" customHeight="1">
      <c r="B85" s="358"/>
      <c r="C85" s="358"/>
      <c r="D85" s="358"/>
      <c r="E85" s="358"/>
      <c r="F85" s="358"/>
      <c r="G85" s="358"/>
      <c r="H85" s="358"/>
      <c r="I85" s="358"/>
      <c r="J85" s="358"/>
      <c r="K85" s="358"/>
      <c r="L85" s="358"/>
      <c r="M85" s="358"/>
      <c r="N85" s="358"/>
      <c r="O85" s="665"/>
      <c r="P85" s="665"/>
      <c r="Q85" s="665"/>
      <c r="R85" s="358"/>
      <c r="S85" s="358"/>
      <c r="T85" s="358"/>
      <c r="U85" s="358"/>
      <c r="V85" s="358"/>
      <c r="W85" s="358"/>
      <c r="X85" s="358"/>
      <c r="Y85" s="358"/>
      <c r="Z85" s="358"/>
      <c r="AA85" s="358"/>
    </row>
    <row r="86" spans="2:27" s="671" customFormat="1" ht="13.5" customHeight="1">
      <c r="B86" s="358"/>
      <c r="C86" s="358"/>
      <c r="D86" s="358"/>
      <c r="E86" s="358"/>
      <c r="F86" s="358"/>
      <c r="G86" s="358"/>
      <c r="H86" s="358"/>
      <c r="I86" s="358"/>
      <c r="J86" s="358"/>
      <c r="K86" s="358"/>
      <c r="L86" s="358"/>
      <c r="M86" s="358"/>
      <c r="N86" s="358"/>
      <c r="O86" s="665"/>
      <c r="P86" s="665"/>
      <c r="Q86" s="665"/>
      <c r="R86" s="358"/>
      <c r="S86" s="358"/>
      <c r="T86" s="358"/>
      <c r="U86" s="358"/>
      <c r="V86" s="358"/>
      <c r="W86" s="358"/>
      <c r="X86" s="358"/>
      <c r="Y86" s="358"/>
      <c r="Z86" s="358"/>
      <c r="AA86" s="358"/>
    </row>
    <row r="87" spans="2:27" s="671" customFormat="1" ht="13.5" customHeight="1">
      <c r="B87" s="358"/>
      <c r="C87" s="358"/>
      <c r="D87" s="358"/>
      <c r="E87" s="358"/>
      <c r="F87" s="358"/>
      <c r="G87" s="358"/>
      <c r="H87" s="358"/>
      <c r="I87" s="358"/>
      <c r="J87" s="358"/>
      <c r="K87" s="358"/>
      <c r="L87" s="358"/>
      <c r="M87" s="358"/>
      <c r="N87" s="358"/>
      <c r="O87" s="665"/>
      <c r="P87" s="665"/>
      <c r="Q87" s="665"/>
      <c r="R87" s="358"/>
      <c r="S87" s="358"/>
      <c r="T87" s="358"/>
      <c r="U87" s="358"/>
      <c r="V87" s="358"/>
      <c r="W87" s="358"/>
      <c r="X87" s="358"/>
      <c r="Y87" s="358"/>
      <c r="Z87" s="358"/>
      <c r="AA87" s="358"/>
    </row>
    <row r="88" spans="2:27" s="671" customFormat="1" ht="13.5" customHeight="1">
      <c r="B88" s="358"/>
      <c r="C88" s="358"/>
      <c r="D88" s="358"/>
      <c r="E88" s="358"/>
      <c r="F88" s="358"/>
      <c r="G88" s="358"/>
      <c r="H88" s="358"/>
      <c r="I88" s="358"/>
      <c r="J88" s="358"/>
      <c r="K88" s="358"/>
      <c r="L88" s="358"/>
      <c r="M88" s="358"/>
      <c r="N88" s="358"/>
      <c r="O88" s="665"/>
      <c r="P88" s="665"/>
      <c r="Q88" s="665"/>
      <c r="R88" s="358"/>
      <c r="S88" s="358"/>
      <c r="T88" s="358"/>
      <c r="U88" s="358"/>
      <c r="V88" s="358"/>
      <c r="W88" s="358"/>
      <c r="X88" s="358"/>
      <c r="Y88" s="358"/>
      <c r="Z88" s="358"/>
      <c r="AA88" s="358"/>
    </row>
    <row r="89" spans="2:27" s="671" customFormat="1" ht="13.5" customHeight="1">
      <c r="B89" s="358"/>
      <c r="C89" s="358"/>
      <c r="D89" s="358"/>
      <c r="E89" s="358"/>
      <c r="F89" s="358"/>
      <c r="G89" s="358"/>
      <c r="H89" s="358"/>
      <c r="I89" s="358"/>
      <c r="J89" s="358"/>
      <c r="K89" s="358"/>
      <c r="L89" s="358"/>
      <c r="M89" s="358"/>
      <c r="N89" s="358"/>
      <c r="O89" s="665"/>
      <c r="P89" s="665"/>
      <c r="Q89" s="665"/>
      <c r="R89" s="358"/>
      <c r="S89" s="358"/>
      <c r="T89" s="358"/>
      <c r="U89" s="358"/>
      <c r="V89" s="358"/>
      <c r="W89" s="358"/>
      <c r="X89" s="358"/>
      <c r="Y89" s="358"/>
      <c r="Z89" s="358"/>
      <c r="AA89" s="358"/>
    </row>
    <row r="90" spans="2:27" s="671" customFormat="1" ht="13.5" customHeight="1">
      <c r="B90" s="358"/>
      <c r="C90" s="358"/>
      <c r="D90" s="358"/>
      <c r="E90" s="358"/>
      <c r="F90" s="358"/>
      <c r="G90" s="358"/>
      <c r="H90" s="358"/>
      <c r="I90" s="358"/>
      <c r="J90" s="358"/>
      <c r="K90" s="358"/>
      <c r="L90" s="358"/>
      <c r="M90" s="358"/>
      <c r="N90" s="358"/>
      <c r="O90" s="665"/>
      <c r="P90" s="665"/>
      <c r="Q90" s="665"/>
      <c r="R90" s="358"/>
      <c r="S90" s="358"/>
      <c r="T90" s="358"/>
      <c r="U90" s="358"/>
      <c r="V90" s="358"/>
      <c r="W90" s="358"/>
      <c r="X90" s="358"/>
      <c r="Y90" s="358"/>
      <c r="Z90" s="358"/>
      <c r="AA90" s="358"/>
    </row>
    <row r="91" spans="2:27" s="671" customFormat="1" ht="13.5" customHeight="1">
      <c r="B91" s="358"/>
      <c r="C91" s="358"/>
      <c r="D91" s="358"/>
      <c r="E91" s="358"/>
      <c r="F91" s="358"/>
      <c r="G91" s="358"/>
      <c r="H91" s="358"/>
      <c r="I91" s="358"/>
      <c r="J91" s="358"/>
      <c r="K91" s="358"/>
      <c r="L91" s="358"/>
      <c r="M91" s="358"/>
      <c r="N91" s="358"/>
      <c r="O91" s="665"/>
      <c r="P91" s="665"/>
      <c r="Q91" s="665"/>
      <c r="R91" s="358"/>
      <c r="S91" s="358"/>
      <c r="T91" s="358"/>
      <c r="U91" s="358"/>
      <c r="V91" s="358"/>
      <c r="W91" s="358"/>
      <c r="X91" s="358"/>
      <c r="Y91" s="358"/>
      <c r="Z91" s="358"/>
      <c r="AA91" s="358"/>
    </row>
    <row r="92" spans="2:27" s="671" customFormat="1" ht="13.5" customHeight="1">
      <c r="B92" s="358"/>
      <c r="C92" s="358"/>
      <c r="D92" s="358"/>
      <c r="E92" s="358"/>
      <c r="F92" s="358"/>
      <c r="G92" s="358"/>
      <c r="H92" s="358"/>
      <c r="I92" s="358"/>
      <c r="J92" s="358"/>
      <c r="K92" s="358"/>
      <c r="L92" s="358"/>
      <c r="M92" s="358"/>
      <c r="N92" s="358"/>
      <c r="O92" s="665"/>
      <c r="P92" s="665"/>
      <c r="Q92" s="665"/>
      <c r="R92" s="358"/>
      <c r="S92" s="358"/>
      <c r="T92" s="358"/>
      <c r="U92" s="358"/>
      <c r="V92" s="358"/>
      <c r="W92" s="358"/>
      <c r="X92" s="358"/>
      <c r="Y92" s="358"/>
      <c r="Z92" s="358"/>
      <c r="AA92" s="358"/>
    </row>
    <row r="93" spans="2:27" s="671" customFormat="1" ht="13.5" customHeight="1">
      <c r="B93" s="358"/>
      <c r="C93" s="358"/>
      <c r="D93" s="358"/>
      <c r="E93" s="358"/>
      <c r="F93" s="358"/>
      <c r="G93" s="358"/>
      <c r="H93" s="358"/>
      <c r="I93" s="358"/>
      <c r="J93" s="358"/>
      <c r="K93" s="358"/>
      <c r="L93" s="358"/>
      <c r="M93" s="358"/>
      <c r="N93" s="358"/>
      <c r="O93" s="665"/>
      <c r="P93" s="665"/>
      <c r="Q93" s="665"/>
      <c r="R93" s="358"/>
      <c r="S93" s="358"/>
      <c r="T93" s="358"/>
      <c r="U93" s="358"/>
      <c r="V93" s="358"/>
      <c r="W93" s="358"/>
      <c r="X93" s="358"/>
      <c r="Y93" s="358"/>
      <c r="Z93" s="358"/>
      <c r="AA93" s="358"/>
    </row>
    <row r="94" spans="2:27" s="671" customFormat="1" ht="13.5" customHeight="1">
      <c r="B94" s="358"/>
      <c r="C94" s="358"/>
      <c r="D94" s="358"/>
      <c r="E94" s="358"/>
      <c r="F94" s="358"/>
      <c r="G94" s="358"/>
      <c r="H94" s="358"/>
      <c r="I94" s="358"/>
      <c r="J94" s="358"/>
      <c r="K94" s="358"/>
      <c r="L94" s="358"/>
      <c r="M94" s="358"/>
      <c r="N94" s="358"/>
      <c r="O94" s="665"/>
      <c r="P94" s="665"/>
      <c r="Q94" s="665"/>
      <c r="R94" s="358"/>
      <c r="S94" s="358"/>
      <c r="T94" s="358"/>
      <c r="U94" s="358"/>
      <c r="V94" s="358"/>
      <c r="W94" s="358"/>
      <c r="X94" s="358"/>
      <c r="Y94" s="358"/>
      <c r="Z94" s="358"/>
      <c r="AA94" s="358"/>
    </row>
    <row r="95" spans="2:27" s="671" customFormat="1" ht="13.5" customHeight="1">
      <c r="B95" s="358"/>
      <c r="C95" s="358"/>
      <c r="D95" s="358"/>
      <c r="E95" s="358"/>
      <c r="F95" s="358"/>
      <c r="G95" s="358"/>
      <c r="H95" s="358"/>
      <c r="I95" s="358"/>
      <c r="J95" s="358"/>
      <c r="K95" s="358"/>
      <c r="L95" s="358"/>
      <c r="M95" s="358"/>
      <c r="N95" s="358"/>
      <c r="O95" s="665"/>
      <c r="P95" s="665"/>
      <c r="Q95" s="665"/>
      <c r="R95" s="358"/>
      <c r="S95" s="358"/>
      <c r="T95" s="358"/>
      <c r="U95" s="358"/>
      <c r="V95" s="358"/>
      <c r="W95" s="358"/>
      <c r="X95" s="358"/>
      <c r="Y95" s="358"/>
      <c r="Z95" s="358"/>
      <c r="AA95" s="358"/>
    </row>
    <row r="96" spans="2:27" s="671" customFormat="1" ht="13.5" customHeight="1">
      <c r="B96" s="358"/>
      <c r="C96" s="358"/>
      <c r="D96" s="358"/>
      <c r="E96" s="358"/>
      <c r="F96" s="358"/>
      <c r="G96" s="358"/>
      <c r="H96" s="358"/>
      <c r="I96" s="358"/>
      <c r="J96" s="358"/>
      <c r="K96" s="358"/>
      <c r="L96" s="358"/>
      <c r="M96" s="358"/>
      <c r="N96" s="358"/>
      <c r="O96" s="665"/>
      <c r="P96" s="665"/>
      <c r="Q96" s="665"/>
      <c r="R96" s="358"/>
      <c r="S96" s="358"/>
      <c r="T96" s="358"/>
      <c r="U96" s="358"/>
      <c r="V96" s="358"/>
      <c r="W96" s="358"/>
      <c r="X96" s="358"/>
      <c r="Y96" s="358"/>
      <c r="Z96" s="358"/>
      <c r="AA96" s="358"/>
    </row>
    <row r="97" spans="2:27" s="671" customFormat="1" ht="13.5" customHeight="1">
      <c r="B97" s="358"/>
      <c r="C97" s="358"/>
      <c r="D97" s="358"/>
      <c r="E97" s="358"/>
      <c r="F97" s="358"/>
      <c r="G97" s="358"/>
      <c r="H97" s="358"/>
      <c r="I97" s="358"/>
      <c r="J97" s="358"/>
      <c r="K97" s="358"/>
      <c r="L97" s="358"/>
      <c r="M97" s="358"/>
      <c r="N97" s="358"/>
      <c r="O97" s="665"/>
      <c r="P97" s="665"/>
      <c r="Q97" s="665"/>
      <c r="R97" s="358"/>
      <c r="S97" s="358"/>
      <c r="T97" s="358"/>
      <c r="U97" s="358"/>
      <c r="V97" s="358"/>
      <c r="W97" s="358"/>
      <c r="X97" s="358"/>
      <c r="Y97" s="358"/>
      <c r="Z97" s="358"/>
      <c r="AA97" s="358"/>
    </row>
    <row r="98" spans="2:27" s="671" customFormat="1" ht="13.5" customHeight="1">
      <c r="B98" s="358"/>
      <c r="C98" s="358"/>
      <c r="D98" s="358"/>
      <c r="E98" s="358"/>
      <c r="F98" s="358"/>
      <c r="G98" s="358"/>
      <c r="H98" s="358"/>
      <c r="I98" s="358"/>
      <c r="J98" s="358"/>
      <c r="K98" s="358"/>
      <c r="L98" s="358"/>
      <c r="M98" s="358"/>
      <c r="N98" s="358"/>
      <c r="O98" s="665"/>
      <c r="P98" s="665"/>
      <c r="Q98" s="665"/>
      <c r="R98" s="358"/>
      <c r="S98" s="358"/>
      <c r="T98" s="358"/>
      <c r="U98" s="358"/>
      <c r="V98" s="358"/>
      <c r="W98" s="358"/>
      <c r="X98" s="358"/>
      <c r="Y98" s="358"/>
      <c r="Z98" s="358"/>
      <c r="AA98" s="358"/>
    </row>
    <row r="99" spans="2:27" s="671" customFormat="1" ht="13.5" customHeight="1">
      <c r="B99" s="358"/>
      <c r="C99" s="358"/>
      <c r="D99" s="358"/>
      <c r="E99" s="358"/>
      <c r="F99" s="358"/>
      <c r="G99" s="358"/>
      <c r="H99" s="358"/>
      <c r="I99" s="358"/>
      <c r="J99" s="358"/>
      <c r="K99" s="358"/>
      <c r="L99" s="358"/>
      <c r="M99" s="358"/>
      <c r="N99" s="358"/>
      <c r="O99" s="665"/>
      <c r="P99" s="665"/>
      <c r="Q99" s="665"/>
      <c r="R99" s="358"/>
      <c r="S99" s="358"/>
      <c r="T99" s="358"/>
      <c r="U99" s="358"/>
      <c r="V99" s="358"/>
      <c r="W99" s="358"/>
      <c r="X99" s="358"/>
      <c r="Y99" s="358"/>
      <c r="Z99" s="358"/>
      <c r="AA99" s="358"/>
    </row>
    <row r="100" spans="2:27" s="671" customFormat="1" ht="13.5" customHeight="1">
      <c r="B100" s="358"/>
      <c r="C100" s="358"/>
      <c r="D100" s="358"/>
      <c r="E100" s="358"/>
      <c r="F100" s="358"/>
      <c r="G100" s="358"/>
      <c r="H100" s="358"/>
      <c r="I100" s="358"/>
      <c r="J100" s="358"/>
      <c r="K100" s="358"/>
      <c r="L100" s="358"/>
      <c r="M100" s="358"/>
      <c r="N100" s="358"/>
      <c r="O100" s="665"/>
      <c r="P100" s="665"/>
      <c r="Q100" s="665"/>
      <c r="R100" s="358"/>
      <c r="S100" s="358"/>
      <c r="T100" s="358"/>
      <c r="U100" s="358"/>
      <c r="V100" s="358"/>
      <c r="W100" s="358"/>
      <c r="X100" s="358"/>
      <c r="Y100" s="358"/>
      <c r="Z100" s="358"/>
      <c r="AA100" s="358"/>
    </row>
    <row r="101" spans="2:27" s="671" customFormat="1" ht="13.5" customHeight="1">
      <c r="B101" s="358"/>
      <c r="C101" s="358"/>
      <c r="D101" s="358"/>
      <c r="E101" s="358"/>
      <c r="F101" s="358"/>
      <c r="G101" s="358"/>
      <c r="H101" s="358"/>
      <c r="I101" s="358"/>
      <c r="J101" s="358"/>
      <c r="K101" s="358"/>
      <c r="L101" s="358"/>
      <c r="M101" s="358"/>
      <c r="N101" s="358"/>
      <c r="O101" s="665"/>
      <c r="P101" s="665"/>
      <c r="Q101" s="665"/>
      <c r="R101" s="358"/>
      <c r="S101" s="358"/>
      <c r="T101" s="358"/>
      <c r="U101" s="358"/>
      <c r="V101" s="358"/>
      <c r="W101" s="358"/>
      <c r="X101" s="358"/>
      <c r="Y101" s="358"/>
      <c r="Z101" s="358"/>
      <c r="AA101" s="358"/>
    </row>
    <row r="102" spans="2:27" s="671" customFormat="1" ht="13.5" customHeight="1">
      <c r="B102" s="358"/>
      <c r="C102" s="358"/>
      <c r="D102" s="358"/>
      <c r="E102" s="358"/>
      <c r="F102" s="358"/>
      <c r="G102" s="358"/>
      <c r="H102" s="358"/>
      <c r="I102" s="358"/>
      <c r="J102" s="358"/>
      <c r="K102" s="358"/>
      <c r="L102" s="358"/>
      <c r="M102" s="358"/>
      <c r="N102" s="358"/>
      <c r="O102" s="665"/>
      <c r="P102" s="665"/>
      <c r="Q102" s="665"/>
      <c r="R102" s="358"/>
      <c r="S102" s="358"/>
      <c r="T102" s="358"/>
      <c r="U102" s="358"/>
      <c r="V102" s="358"/>
      <c r="W102" s="358"/>
      <c r="X102" s="358"/>
      <c r="Y102" s="358"/>
      <c r="Z102" s="358"/>
      <c r="AA102" s="358"/>
    </row>
    <row r="103" spans="2:27" s="671" customFormat="1" ht="13.5" customHeight="1">
      <c r="B103" s="358"/>
      <c r="C103" s="358"/>
      <c r="D103" s="358"/>
      <c r="E103" s="358"/>
      <c r="F103" s="358"/>
      <c r="G103" s="358"/>
      <c r="H103" s="358"/>
      <c r="I103" s="358"/>
      <c r="J103" s="358"/>
      <c r="K103" s="358"/>
      <c r="L103" s="358"/>
      <c r="M103" s="358"/>
      <c r="N103" s="358"/>
      <c r="O103" s="665"/>
      <c r="P103" s="665"/>
      <c r="Q103" s="665"/>
      <c r="R103" s="358"/>
      <c r="S103" s="358"/>
      <c r="T103" s="358"/>
      <c r="U103" s="358"/>
      <c r="V103" s="358"/>
      <c r="W103" s="358"/>
      <c r="X103" s="358"/>
      <c r="Y103" s="358"/>
      <c r="Z103" s="358"/>
      <c r="AA103" s="358"/>
    </row>
    <row r="104" spans="2:27" s="671" customFormat="1" ht="13.5" customHeight="1">
      <c r="B104" s="358"/>
      <c r="C104" s="358"/>
      <c r="D104" s="358"/>
      <c r="E104" s="358"/>
      <c r="F104" s="358"/>
      <c r="G104" s="358"/>
      <c r="H104" s="358"/>
      <c r="I104" s="358"/>
      <c r="J104" s="358"/>
      <c r="K104" s="358"/>
      <c r="L104" s="358"/>
      <c r="M104" s="358"/>
      <c r="N104" s="358"/>
      <c r="O104" s="665"/>
      <c r="P104" s="665"/>
      <c r="Q104" s="665"/>
      <c r="R104" s="358"/>
      <c r="S104" s="358"/>
      <c r="T104" s="358"/>
      <c r="U104" s="358"/>
      <c r="V104" s="358"/>
      <c r="W104" s="358"/>
      <c r="X104" s="358"/>
      <c r="Y104" s="358"/>
      <c r="Z104" s="358"/>
      <c r="AA104" s="358"/>
    </row>
    <row r="105" spans="2:27" s="671" customFormat="1" ht="13.5" customHeight="1">
      <c r="B105" s="358"/>
      <c r="C105" s="358"/>
      <c r="D105" s="358"/>
      <c r="E105" s="358"/>
      <c r="F105" s="358"/>
      <c r="G105" s="358"/>
      <c r="H105" s="358"/>
      <c r="I105" s="358"/>
      <c r="J105" s="358"/>
      <c r="K105" s="358"/>
      <c r="L105" s="358"/>
      <c r="M105" s="358"/>
      <c r="N105" s="358"/>
      <c r="O105" s="665"/>
      <c r="P105" s="665"/>
      <c r="Q105" s="665"/>
      <c r="R105" s="358"/>
      <c r="S105" s="358"/>
      <c r="T105" s="358"/>
      <c r="U105" s="358"/>
      <c r="V105" s="358"/>
      <c r="W105" s="358"/>
      <c r="X105" s="358"/>
      <c r="Y105" s="358"/>
      <c r="Z105" s="358"/>
      <c r="AA105" s="358"/>
    </row>
    <row r="106" spans="2:27" s="671" customFormat="1" ht="13.5" customHeight="1">
      <c r="B106" s="358"/>
      <c r="C106" s="358"/>
      <c r="D106" s="358"/>
      <c r="E106" s="358"/>
      <c r="F106" s="358"/>
      <c r="G106" s="358"/>
      <c r="H106" s="358"/>
      <c r="I106" s="358"/>
      <c r="J106" s="358"/>
      <c r="K106" s="358"/>
      <c r="L106" s="358"/>
      <c r="M106" s="358"/>
      <c r="N106" s="358"/>
      <c r="O106" s="665"/>
      <c r="P106" s="665"/>
      <c r="Q106" s="665"/>
      <c r="R106" s="358"/>
      <c r="S106" s="358"/>
      <c r="T106" s="358"/>
      <c r="U106" s="358"/>
      <c r="V106" s="358"/>
      <c r="W106" s="358"/>
      <c r="X106" s="358"/>
      <c r="Y106" s="358"/>
      <c r="Z106" s="358"/>
      <c r="AA106" s="358"/>
    </row>
    <row r="107" spans="2:27" s="671" customFormat="1" ht="13.5" customHeight="1">
      <c r="B107" s="358"/>
      <c r="C107" s="358"/>
      <c r="D107" s="358"/>
      <c r="E107" s="358"/>
      <c r="F107" s="358"/>
      <c r="G107" s="358"/>
      <c r="H107" s="358"/>
      <c r="I107" s="358"/>
      <c r="J107" s="358"/>
      <c r="K107" s="358"/>
      <c r="L107" s="358"/>
      <c r="M107" s="358"/>
      <c r="N107" s="358"/>
      <c r="O107" s="665"/>
      <c r="P107" s="665"/>
      <c r="Q107" s="665"/>
      <c r="R107" s="358"/>
      <c r="S107" s="358"/>
      <c r="T107" s="358"/>
      <c r="U107" s="358"/>
      <c r="V107" s="358"/>
      <c r="W107" s="358"/>
      <c r="X107" s="358"/>
      <c r="Y107" s="358"/>
      <c r="Z107" s="358"/>
      <c r="AA107" s="358"/>
    </row>
    <row r="108" spans="2:27" s="671" customFormat="1" ht="13.5" customHeight="1">
      <c r="B108" s="358"/>
      <c r="C108" s="358"/>
      <c r="D108" s="358"/>
      <c r="E108" s="358"/>
      <c r="F108" s="358"/>
      <c r="G108" s="358"/>
      <c r="H108" s="358"/>
      <c r="I108" s="358"/>
      <c r="J108" s="358"/>
      <c r="K108" s="358"/>
      <c r="L108" s="358"/>
      <c r="M108" s="358"/>
      <c r="N108" s="358"/>
      <c r="O108" s="665"/>
      <c r="P108" s="665"/>
      <c r="Q108" s="665"/>
      <c r="R108" s="358"/>
      <c r="S108" s="358"/>
      <c r="T108" s="358"/>
      <c r="U108" s="358"/>
      <c r="V108" s="358"/>
      <c r="W108" s="358"/>
      <c r="X108" s="358"/>
      <c r="Y108" s="358"/>
      <c r="Z108" s="358"/>
      <c r="AA108" s="358"/>
    </row>
    <row r="109" spans="2:27" s="671" customFormat="1" ht="13.5" customHeight="1">
      <c r="B109" s="358"/>
      <c r="C109" s="358"/>
      <c r="D109" s="358"/>
      <c r="E109" s="358"/>
      <c r="F109" s="358"/>
      <c r="G109" s="358"/>
      <c r="H109" s="358"/>
      <c r="I109" s="358"/>
      <c r="J109" s="358"/>
      <c r="K109" s="358"/>
      <c r="L109" s="358"/>
      <c r="M109" s="358"/>
      <c r="N109" s="358"/>
      <c r="O109" s="665"/>
      <c r="P109" s="665"/>
      <c r="Q109" s="665"/>
      <c r="R109" s="358"/>
      <c r="S109" s="358"/>
      <c r="T109" s="358"/>
      <c r="U109" s="358"/>
      <c r="V109" s="358"/>
      <c r="W109" s="358"/>
      <c r="X109" s="358"/>
      <c r="Y109" s="358"/>
      <c r="Z109" s="358"/>
      <c r="AA109" s="358"/>
    </row>
    <row r="110" spans="2:27" s="671" customFormat="1" ht="13.5" customHeight="1">
      <c r="B110" s="358"/>
      <c r="C110" s="358"/>
      <c r="D110" s="358"/>
      <c r="E110" s="358"/>
      <c r="F110" s="358"/>
      <c r="G110" s="358"/>
      <c r="H110" s="358"/>
      <c r="I110" s="358"/>
      <c r="J110" s="358"/>
      <c r="K110" s="358"/>
      <c r="L110" s="358"/>
      <c r="M110" s="358"/>
      <c r="N110" s="358"/>
      <c r="O110" s="665"/>
      <c r="P110" s="665"/>
      <c r="Q110" s="665"/>
      <c r="R110" s="358"/>
      <c r="S110" s="358"/>
      <c r="T110" s="358"/>
      <c r="U110" s="358"/>
      <c r="V110" s="358"/>
      <c r="W110" s="358"/>
      <c r="X110" s="358"/>
      <c r="Y110" s="358"/>
      <c r="Z110" s="358"/>
      <c r="AA110" s="358"/>
    </row>
    <row r="111" spans="2:27" s="671" customFormat="1" ht="13.5" customHeight="1">
      <c r="B111" s="358"/>
      <c r="C111" s="358"/>
      <c r="D111" s="358"/>
      <c r="E111" s="358"/>
      <c r="F111" s="358"/>
      <c r="G111" s="358"/>
      <c r="H111" s="358"/>
      <c r="I111" s="358"/>
      <c r="J111" s="358"/>
      <c r="K111" s="358"/>
      <c r="L111" s="358"/>
      <c r="M111" s="358"/>
      <c r="N111" s="358"/>
      <c r="O111" s="665"/>
      <c r="P111" s="665"/>
      <c r="Q111" s="665"/>
      <c r="R111" s="358"/>
      <c r="S111" s="358"/>
      <c r="T111" s="358"/>
      <c r="U111" s="358"/>
      <c r="V111" s="358"/>
      <c r="W111" s="358"/>
      <c r="X111" s="358"/>
      <c r="Y111" s="358"/>
      <c r="Z111" s="358"/>
      <c r="AA111" s="358"/>
    </row>
    <row r="112" spans="2:27" s="671" customFormat="1" ht="13.5" customHeight="1">
      <c r="B112" s="358"/>
      <c r="C112" s="358"/>
      <c r="D112" s="358"/>
      <c r="E112" s="358"/>
      <c r="F112" s="358"/>
      <c r="G112" s="358"/>
      <c r="H112" s="358"/>
      <c r="I112" s="358"/>
      <c r="J112" s="358"/>
      <c r="K112" s="358"/>
      <c r="L112" s="358"/>
      <c r="M112" s="358"/>
      <c r="N112" s="358"/>
      <c r="O112" s="665"/>
      <c r="P112" s="665"/>
      <c r="Q112" s="665"/>
      <c r="R112" s="358"/>
      <c r="S112" s="358"/>
      <c r="T112" s="358"/>
      <c r="U112" s="358"/>
      <c r="V112" s="358"/>
      <c r="W112" s="358"/>
      <c r="X112" s="358"/>
      <c r="Y112" s="358"/>
      <c r="Z112" s="358"/>
      <c r="AA112" s="358"/>
    </row>
    <row r="113" spans="2:27" s="671" customFormat="1" ht="13.5" customHeight="1">
      <c r="B113" s="358"/>
      <c r="C113" s="358"/>
      <c r="D113" s="358"/>
      <c r="E113" s="358"/>
      <c r="F113" s="358"/>
      <c r="G113" s="358"/>
      <c r="H113" s="358"/>
      <c r="I113" s="358"/>
      <c r="J113" s="358"/>
      <c r="K113" s="358"/>
      <c r="L113" s="358"/>
      <c r="M113" s="358"/>
      <c r="N113" s="358"/>
      <c r="O113" s="665"/>
      <c r="P113" s="665"/>
      <c r="Q113" s="665"/>
      <c r="R113" s="358"/>
      <c r="S113" s="358"/>
      <c r="T113" s="358"/>
      <c r="U113" s="358"/>
      <c r="V113" s="358"/>
      <c r="W113" s="358"/>
      <c r="X113" s="358"/>
      <c r="Y113" s="358"/>
      <c r="Z113" s="358"/>
      <c r="AA113" s="358"/>
    </row>
    <row r="114" spans="2:27" s="671" customFormat="1" ht="13.5" customHeight="1">
      <c r="B114" s="358"/>
      <c r="C114" s="358"/>
      <c r="D114" s="358"/>
      <c r="E114" s="358"/>
      <c r="F114" s="358"/>
      <c r="G114" s="358"/>
      <c r="H114" s="358"/>
      <c r="I114" s="358"/>
      <c r="J114" s="358"/>
      <c r="K114" s="358"/>
      <c r="L114" s="358"/>
      <c r="M114" s="358"/>
      <c r="N114" s="358"/>
      <c r="O114" s="665"/>
      <c r="P114" s="665"/>
      <c r="Q114" s="665"/>
      <c r="R114" s="358"/>
      <c r="S114" s="358"/>
      <c r="T114" s="358"/>
      <c r="U114" s="358"/>
      <c r="V114" s="358"/>
      <c r="W114" s="358"/>
      <c r="X114" s="358"/>
      <c r="Y114" s="358"/>
      <c r="Z114" s="358"/>
      <c r="AA114" s="358"/>
    </row>
    <row r="115" spans="2:27" s="671" customFormat="1" ht="13.5" customHeight="1">
      <c r="B115" s="358"/>
      <c r="C115" s="358"/>
      <c r="D115" s="358"/>
      <c r="E115" s="358"/>
      <c r="F115" s="358"/>
      <c r="G115" s="358"/>
      <c r="H115" s="358"/>
      <c r="I115" s="358"/>
      <c r="J115" s="358"/>
      <c r="K115" s="358"/>
      <c r="L115" s="358"/>
      <c r="M115" s="358"/>
      <c r="N115" s="358"/>
      <c r="O115" s="665"/>
      <c r="P115" s="665"/>
      <c r="Q115" s="665"/>
      <c r="R115" s="358"/>
      <c r="S115" s="358"/>
      <c r="T115" s="358"/>
      <c r="U115" s="358"/>
      <c r="V115" s="358"/>
      <c r="W115" s="358"/>
      <c r="X115" s="358"/>
      <c r="Y115" s="358"/>
      <c r="Z115" s="358"/>
      <c r="AA115" s="358"/>
    </row>
    <row r="116" spans="2:27" s="671" customFormat="1" ht="13.5" customHeight="1">
      <c r="B116" s="358"/>
      <c r="C116" s="358"/>
      <c r="D116" s="358"/>
      <c r="E116" s="358"/>
      <c r="F116" s="358"/>
      <c r="G116" s="358"/>
      <c r="H116" s="358"/>
      <c r="I116" s="358"/>
      <c r="J116" s="358"/>
      <c r="K116" s="358"/>
      <c r="L116" s="358"/>
      <c r="M116" s="358"/>
      <c r="N116" s="358"/>
      <c r="O116" s="665"/>
      <c r="P116" s="665"/>
      <c r="Q116" s="665"/>
      <c r="R116" s="358"/>
      <c r="S116" s="358"/>
      <c r="T116" s="358"/>
      <c r="U116" s="358"/>
      <c r="V116" s="358"/>
      <c r="W116" s="358"/>
      <c r="X116" s="358"/>
      <c r="Y116" s="358"/>
      <c r="Z116" s="358"/>
      <c r="AA116" s="358"/>
    </row>
    <row r="117" spans="2:27" s="671" customFormat="1" ht="13.5" customHeight="1">
      <c r="B117" s="358"/>
      <c r="C117" s="358"/>
      <c r="D117" s="358"/>
      <c r="E117" s="358"/>
      <c r="F117" s="358"/>
      <c r="G117" s="358"/>
      <c r="H117" s="358"/>
      <c r="I117" s="358"/>
      <c r="J117" s="358"/>
      <c r="K117" s="358"/>
      <c r="L117" s="358"/>
      <c r="M117" s="358"/>
      <c r="N117" s="358"/>
      <c r="O117" s="665"/>
      <c r="P117" s="665"/>
      <c r="Q117" s="665"/>
      <c r="R117" s="358"/>
      <c r="S117" s="358"/>
      <c r="T117" s="358"/>
      <c r="U117" s="358"/>
      <c r="V117" s="358"/>
      <c r="W117" s="358"/>
      <c r="X117" s="358"/>
      <c r="Y117" s="358"/>
      <c r="Z117" s="358"/>
      <c r="AA117" s="358"/>
    </row>
    <row r="118" spans="2:27" s="671" customFormat="1" ht="13.5" customHeight="1">
      <c r="B118" s="358"/>
      <c r="C118" s="358"/>
      <c r="D118" s="358"/>
      <c r="E118" s="358"/>
      <c r="F118" s="358"/>
      <c r="G118" s="358"/>
      <c r="H118" s="358"/>
      <c r="I118" s="358"/>
      <c r="J118" s="358"/>
      <c r="K118" s="358"/>
      <c r="L118" s="358"/>
      <c r="M118" s="358"/>
      <c r="N118" s="358"/>
      <c r="O118" s="665"/>
      <c r="P118" s="665"/>
      <c r="Q118" s="665"/>
      <c r="R118" s="358"/>
      <c r="S118" s="358"/>
      <c r="T118" s="358"/>
      <c r="U118" s="358"/>
      <c r="V118" s="358"/>
      <c r="W118" s="358"/>
      <c r="X118" s="358"/>
      <c r="Y118" s="358"/>
      <c r="Z118" s="358"/>
      <c r="AA118" s="358"/>
    </row>
    <row r="119" spans="2:27" s="671" customFormat="1" ht="13.5" customHeight="1">
      <c r="B119" s="358"/>
      <c r="C119" s="358"/>
      <c r="D119" s="358"/>
      <c r="E119" s="358"/>
      <c r="F119" s="358"/>
      <c r="G119" s="358"/>
      <c r="H119" s="358"/>
      <c r="I119" s="358"/>
      <c r="J119" s="358"/>
      <c r="K119" s="358"/>
      <c r="L119" s="358"/>
      <c r="M119" s="358"/>
      <c r="N119" s="358"/>
      <c r="O119" s="665"/>
      <c r="P119" s="665"/>
      <c r="Q119" s="665"/>
      <c r="R119" s="358"/>
      <c r="S119" s="358"/>
      <c r="T119" s="358"/>
      <c r="U119" s="358"/>
      <c r="V119" s="358"/>
      <c r="W119" s="358"/>
      <c r="X119" s="358"/>
      <c r="Y119" s="358"/>
      <c r="Z119" s="358"/>
      <c r="AA119" s="358"/>
    </row>
    <row r="120" spans="2:27" s="671" customFormat="1" ht="13.5" customHeight="1">
      <c r="B120" s="358"/>
      <c r="C120" s="358"/>
      <c r="D120" s="358"/>
      <c r="E120" s="358"/>
      <c r="F120" s="358"/>
      <c r="G120" s="358"/>
      <c r="H120" s="358"/>
      <c r="I120" s="358"/>
      <c r="J120" s="358"/>
      <c r="K120" s="358"/>
      <c r="L120" s="358"/>
      <c r="M120" s="358"/>
      <c r="N120" s="358"/>
      <c r="O120" s="665"/>
      <c r="P120" s="665"/>
      <c r="Q120" s="665"/>
      <c r="R120" s="358"/>
      <c r="S120" s="358"/>
      <c r="T120" s="358"/>
      <c r="U120" s="358"/>
      <c r="V120" s="358"/>
      <c r="W120" s="358"/>
      <c r="X120" s="358"/>
      <c r="Y120" s="358"/>
      <c r="Z120" s="358"/>
      <c r="AA120" s="358"/>
    </row>
    <row r="121" spans="2:27" s="671" customFormat="1" ht="13.5" customHeight="1">
      <c r="B121" s="358"/>
      <c r="C121" s="358"/>
      <c r="D121" s="358"/>
      <c r="E121" s="358"/>
      <c r="F121" s="358"/>
      <c r="G121" s="358"/>
      <c r="H121" s="358"/>
      <c r="I121" s="358"/>
      <c r="J121" s="358"/>
      <c r="K121" s="358"/>
      <c r="L121" s="358"/>
      <c r="M121" s="358"/>
      <c r="N121" s="358"/>
      <c r="O121" s="665"/>
      <c r="P121" s="665"/>
      <c r="Q121" s="665"/>
      <c r="R121" s="358"/>
      <c r="S121" s="358"/>
      <c r="T121" s="358"/>
      <c r="U121" s="358"/>
      <c r="V121" s="358"/>
      <c r="W121" s="358"/>
      <c r="X121" s="358"/>
      <c r="Y121" s="358"/>
      <c r="Z121" s="358"/>
      <c r="AA121" s="358"/>
    </row>
    <row r="122" spans="2:27" s="671" customFormat="1" ht="13.5" customHeight="1">
      <c r="B122" s="358"/>
      <c r="C122" s="358"/>
      <c r="D122" s="358"/>
      <c r="E122" s="358"/>
      <c r="F122" s="358"/>
      <c r="G122" s="358"/>
      <c r="H122" s="358"/>
      <c r="I122" s="358"/>
      <c r="J122" s="358"/>
      <c r="K122" s="358"/>
      <c r="L122" s="358"/>
      <c r="M122" s="358"/>
      <c r="N122" s="358"/>
      <c r="O122" s="665"/>
      <c r="P122" s="665"/>
      <c r="Q122" s="665"/>
      <c r="R122" s="358"/>
      <c r="S122" s="358"/>
      <c r="T122" s="358"/>
      <c r="U122" s="358"/>
      <c r="V122" s="358"/>
      <c r="W122" s="358"/>
      <c r="X122" s="358"/>
      <c r="Y122" s="358"/>
      <c r="Z122" s="358"/>
      <c r="AA122" s="358"/>
    </row>
    <row r="123" spans="2:27" s="671" customFormat="1" ht="13.5" customHeight="1">
      <c r="B123" s="358"/>
      <c r="C123" s="358"/>
      <c r="D123" s="358"/>
      <c r="E123" s="358"/>
      <c r="F123" s="358"/>
      <c r="G123" s="358"/>
      <c r="H123" s="358"/>
      <c r="I123" s="358"/>
      <c r="J123" s="358"/>
      <c r="K123" s="358"/>
      <c r="L123" s="358"/>
      <c r="M123" s="358"/>
      <c r="N123" s="358"/>
      <c r="O123" s="665"/>
      <c r="P123" s="665"/>
      <c r="Q123" s="665"/>
      <c r="R123" s="358"/>
      <c r="S123" s="358"/>
      <c r="T123" s="358"/>
      <c r="U123" s="358"/>
      <c r="V123" s="358"/>
      <c r="W123" s="358"/>
      <c r="X123" s="358"/>
      <c r="Y123" s="358"/>
      <c r="Z123" s="358"/>
      <c r="AA123" s="358"/>
    </row>
    <row r="124" spans="2:27" s="671" customFormat="1" ht="13.5" customHeight="1">
      <c r="B124" s="358"/>
      <c r="C124" s="358"/>
      <c r="D124" s="358"/>
      <c r="E124" s="358"/>
      <c r="F124" s="358"/>
      <c r="G124" s="358"/>
      <c r="H124" s="358"/>
      <c r="I124" s="358"/>
      <c r="J124" s="358"/>
      <c r="K124" s="358"/>
      <c r="L124" s="358"/>
      <c r="M124" s="358"/>
      <c r="N124" s="358"/>
      <c r="O124" s="665"/>
      <c r="P124" s="665"/>
      <c r="Q124" s="665"/>
      <c r="R124" s="358"/>
      <c r="S124" s="358"/>
      <c r="T124" s="358"/>
      <c r="U124" s="358"/>
      <c r="V124" s="358"/>
      <c r="W124" s="358"/>
      <c r="X124" s="358"/>
      <c r="Y124" s="358"/>
      <c r="Z124" s="358"/>
      <c r="AA124" s="358"/>
    </row>
    <row r="125" spans="2:27" s="671" customFormat="1" ht="13.5" customHeight="1">
      <c r="B125" s="358"/>
      <c r="C125" s="358"/>
      <c r="D125" s="358"/>
      <c r="E125" s="358"/>
      <c r="F125" s="358"/>
      <c r="G125" s="358"/>
      <c r="H125" s="358"/>
      <c r="I125" s="358"/>
      <c r="J125" s="358"/>
      <c r="K125" s="358"/>
      <c r="L125" s="358"/>
      <c r="M125" s="358"/>
      <c r="N125" s="358"/>
      <c r="O125" s="665"/>
      <c r="P125" s="665"/>
      <c r="Q125" s="665"/>
      <c r="R125" s="358"/>
      <c r="S125" s="358"/>
      <c r="T125" s="358"/>
      <c r="U125" s="358"/>
      <c r="V125" s="358"/>
      <c r="W125" s="358"/>
      <c r="X125" s="358"/>
      <c r="Y125" s="358"/>
      <c r="Z125" s="358"/>
      <c r="AA125" s="358"/>
    </row>
    <row r="126" spans="2:27" s="671" customFormat="1" ht="13.5" customHeight="1">
      <c r="B126" s="358"/>
      <c r="C126" s="358"/>
      <c r="D126" s="358"/>
      <c r="E126" s="358"/>
      <c r="F126" s="358"/>
      <c r="G126" s="358"/>
      <c r="H126" s="358"/>
      <c r="I126" s="358"/>
      <c r="J126" s="358"/>
      <c r="K126" s="358"/>
      <c r="L126" s="358"/>
      <c r="M126" s="358"/>
      <c r="N126" s="358"/>
      <c r="O126" s="665"/>
      <c r="P126" s="665"/>
      <c r="Q126" s="665"/>
      <c r="R126" s="358"/>
      <c r="S126" s="358"/>
      <c r="T126" s="358"/>
      <c r="U126" s="358"/>
      <c r="V126" s="358"/>
      <c r="W126" s="358"/>
      <c r="X126" s="358"/>
      <c r="Y126" s="358"/>
      <c r="Z126" s="358"/>
      <c r="AA126" s="358"/>
    </row>
    <row r="127" spans="2:27" s="671" customFormat="1" ht="13.5" customHeight="1">
      <c r="B127" s="358"/>
      <c r="C127" s="358"/>
      <c r="D127" s="358"/>
      <c r="E127" s="358"/>
      <c r="F127" s="358"/>
      <c r="G127" s="358"/>
      <c r="H127" s="358"/>
      <c r="I127" s="358"/>
      <c r="J127" s="358"/>
      <c r="K127" s="358"/>
      <c r="L127" s="358"/>
      <c r="M127" s="358"/>
      <c r="N127" s="358"/>
      <c r="O127" s="665"/>
      <c r="P127" s="665"/>
      <c r="Q127" s="665"/>
      <c r="R127" s="358"/>
      <c r="S127" s="358"/>
      <c r="T127" s="358"/>
      <c r="U127" s="358"/>
      <c r="V127" s="358"/>
      <c r="W127" s="358"/>
      <c r="X127" s="358"/>
      <c r="Y127" s="358"/>
      <c r="Z127" s="358"/>
      <c r="AA127" s="358"/>
    </row>
    <row r="128" spans="2:27" s="671" customFormat="1" ht="13.5" customHeight="1">
      <c r="B128" s="358"/>
      <c r="C128" s="358"/>
      <c r="D128" s="358"/>
      <c r="E128" s="358"/>
      <c r="F128" s="358"/>
      <c r="G128" s="358"/>
      <c r="H128" s="358"/>
      <c r="I128" s="358"/>
      <c r="J128" s="358"/>
      <c r="K128" s="358"/>
      <c r="L128" s="358"/>
      <c r="M128" s="358"/>
      <c r="N128" s="358"/>
      <c r="O128" s="665"/>
      <c r="P128" s="665"/>
      <c r="Q128" s="665"/>
      <c r="R128" s="358"/>
      <c r="S128" s="358"/>
      <c r="T128" s="358"/>
      <c r="U128" s="358"/>
      <c r="V128" s="358"/>
      <c r="W128" s="358"/>
      <c r="X128" s="358"/>
      <c r="Y128" s="358"/>
      <c r="Z128" s="358"/>
      <c r="AA128" s="358"/>
    </row>
    <row r="129" spans="2:27" s="671" customFormat="1" ht="13.5" customHeight="1">
      <c r="B129" s="358"/>
      <c r="C129" s="358"/>
      <c r="D129" s="358"/>
      <c r="E129" s="358"/>
      <c r="F129" s="358"/>
      <c r="G129" s="358"/>
      <c r="H129" s="358"/>
      <c r="I129" s="358"/>
      <c r="J129" s="358"/>
      <c r="K129" s="358"/>
      <c r="L129" s="358"/>
      <c r="M129" s="358"/>
      <c r="N129" s="358"/>
      <c r="O129" s="665"/>
      <c r="P129" s="665"/>
      <c r="Q129" s="665"/>
      <c r="R129" s="358"/>
      <c r="S129" s="358"/>
      <c r="T129" s="358"/>
      <c r="U129" s="358"/>
      <c r="V129" s="358"/>
      <c r="W129" s="358"/>
      <c r="X129" s="358"/>
      <c r="Y129" s="358"/>
      <c r="Z129" s="358"/>
      <c r="AA129" s="358"/>
    </row>
    <row r="130" spans="2:27" s="671" customFormat="1" ht="13.5" customHeight="1">
      <c r="B130" s="358"/>
      <c r="C130" s="358"/>
      <c r="D130" s="358"/>
      <c r="E130" s="358"/>
      <c r="F130" s="358"/>
      <c r="G130" s="358"/>
      <c r="H130" s="358"/>
      <c r="I130" s="358"/>
      <c r="J130" s="358"/>
      <c r="K130" s="358"/>
      <c r="L130" s="358"/>
      <c r="M130" s="358"/>
      <c r="N130" s="358"/>
      <c r="O130" s="665"/>
      <c r="P130" s="665"/>
      <c r="Q130" s="665"/>
      <c r="R130" s="358"/>
      <c r="S130" s="358"/>
      <c r="T130" s="358"/>
      <c r="U130" s="358"/>
      <c r="V130" s="358"/>
      <c r="W130" s="358"/>
      <c r="X130" s="358"/>
      <c r="Y130" s="358"/>
      <c r="Z130" s="358"/>
      <c r="AA130" s="358"/>
    </row>
    <row r="131" spans="2:27" s="671" customFormat="1" ht="13.5" customHeight="1">
      <c r="B131" s="358"/>
      <c r="C131" s="358"/>
      <c r="D131" s="358"/>
      <c r="E131" s="358"/>
      <c r="F131" s="358"/>
      <c r="G131" s="358"/>
      <c r="H131" s="358"/>
      <c r="I131" s="358"/>
      <c r="J131" s="358"/>
      <c r="K131" s="358"/>
      <c r="L131" s="358"/>
      <c r="M131" s="358"/>
      <c r="N131" s="358"/>
      <c r="O131" s="665"/>
      <c r="P131" s="665"/>
      <c r="Q131" s="665"/>
      <c r="R131" s="358"/>
      <c r="S131" s="358"/>
      <c r="T131" s="358"/>
      <c r="U131" s="358"/>
      <c r="V131" s="358"/>
      <c r="W131" s="358"/>
      <c r="X131" s="358"/>
      <c r="Y131" s="358"/>
      <c r="Z131" s="358"/>
      <c r="AA131" s="358"/>
    </row>
    <row r="132" spans="2:27" s="671" customFormat="1" ht="13.5" customHeight="1">
      <c r="B132" s="358"/>
      <c r="C132" s="358"/>
      <c r="D132" s="358"/>
      <c r="E132" s="358"/>
      <c r="F132" s="358"/>
      <c r="G132" s="358"/>
      <c r="H132" s="358"/>
      <c r="I132" s="358"/>
      <c r="J132" s="358"/>
      <c r="K132" s="358"/>
      <c r="L132" s="358"/>
      <c r="M132" s="358"/>
      <c r="N132" s="358"/>
      <c r="O132" s="665"/>
      <c r="P132" s="665"/>
      <c r="Q132" s="665"/>
      <c r="R132" s="358"/>
      <c r="S132" s="358"/>
      <c r="T132" s="358"/>
      <c r="U132" s="358"/>
      <c r="V132" s="358"/>
      <c r="W132" s="358"/>
      <c r="X132" s="358"/>
      <c r="Y132" s="358"/>
      <c r="Z132" s="358"/>
      <c r="AA132" s="358"/>
    </row>
    <row r="133" spans="2:27" s="671" customFormat="1" ht="13.5" customHeight="1">
      <c r="B133" s="358"/>
      <c r="C133" s="358"/>
      <c r="D133" s="358"/>
      <c r="E133" s="358"/>
      <c r="F133" s="358"/>
      <c r="G133" s="358"/>
      <c r="H133" s="358"/>
      <c r="I133" s="358"/>
      <c r="J133" s="358"/>
      <c r="K133" s="358"/>
      <c r="L133" s="358"/>
      <c r="M133" s="358"/>
      <c r="N133" s="358"/>
      <c r="O133" s="665"/>
      <c r="P133" s="665"/>
      <c r="Q133" s="665"/>
      <c r="R133" s="358"/>
      <c r="S133" s="358"/>
      <c r="T133" s="358"/>
      <c r="U133" s="358"/>
      <c r="V133" s="358"/>
      <c r="W133" s="358"/>
      <c r="X133" s="358"/>
      <c r="Y133" s="358"/>
      <c r="Z133" s="358"/>
      <c r="AA133" s="358"/>
    </row>
    <row r="134" spans="2:27" s="671" customFormat="1" ht="13.5" customHeight="1">
      <c r="B134" s="358"/>
      <c r="C134" s="358"/>
      <c r="D134" s="358"/>
      <c r="E134" s="358"/>
      <c r="F134" s="358"/>
      <c r="G134" s="358"/>
      <c r="H134" s="358"/>
      <c r="I134" s="358"/>
      <c r="J134" s="358"/>
      <c r="K134" s="358"/>
      <c r="L134" s="358"/>
      <c r="M134" s="358"/>
      <c r="N134" s="358"/>
      <c r="O134" s="665"/>
      <c r="P134" s="665"/>
      <c r="Q134" s="665"/>
      <c r="R134" s="358"/>
      <c r="S134" s="358"/>
      <c r="T134" s="358"/>
      <c r="U134" s="358"/>
      <c r="V134" s="358"/>
      <c r="W134" s="358"/>
      <c r="X134" s="358"/>
      <c r="Y134" s="358"/>
      <c r="Z134" s="358"/>
      <c r="AA134" s="358"/>
    </row>
    <row r="135" spans="2:27" s="671" customFormat="1" ht="13.5" customHeight="1">
      <c r="B135" s="358"/>
      <c r="C135" s="358"/>
      <c r="D135" s="358"/>
      <c r="E135" s="358"/>
      <c r="F135" s="358"/>
      <c r="G135" s="358"/>
      <c r="H135" s="358"/>
      <c r="I135" s="358"/>
      <c r="J135" s="358"/>
      <c r="K135" s="358"/>
      <c r="L135" s="358"/>
      <c r="M135" s="358"/>
      <c r="N135" s="358"/>
      <c r="O135" s="665"/>
      <c r="P135" s="665"/>
      <c r="Q135" s="665"/>
      <c r="R135" s="358"/>
      <c r="S135" s="358"/>
      <c r="T135" s="358"/>
      <c r="U135" s="358"/>
      <c r="V135" s="358"/>
      <c r="W135" s="358"/>
      <c r="X135" s="358"/>
      <c r="Y135" s="358"/>
      <c r="Z135" s="358"/>
      <c r="AA135" s="358"/>
    </row>
    <row r="136" spans="2:27" s="671" customFormat="1" ht="13.5" customHeight="1">
      <c r="B136" s="358"/>
      <c r="C136" s="358"/>
      <c r="D136" s="358"/>
      <c r="E136" s="358"/>
      <c r="F136" s="358"/>
      <c r="G136" s="358"/>
      <c r="H136" s="358"/>
      <c r="I136" s="358"/>
      <c r="J136" s="358"/>
      <c r="K136" s="358"/>
      <c r="L136" s="358"/>
      <c r="M136" s="358"/>
      <c r="N136" s="358"/>
      <c r="O136" s="665"/>
      <c r="P136" s="665"/>
      <c r="Q136" s="665"/>
      <c r="R136" s="358"/>
      <c r="S136" s="358"/>
      <c r="T136" s="358"/>
      <c r="U136" s="358"/>
      <c r="V136" s="358"/>
      <c r="W136" s="358"/>
      <c r="X136" s="358"/>
      <c r="Y136" s="358"/>
      <c r="Z136" s="358"/>
      <c r="AA136" s="358"/>
    </row>
    <row r="137" spans="2:27" s="671" customFormat="1" ht="13.5" customHeight="1">
      <c r="B137" s="358"/>
      <c r="C137" s="358"/>
      <c r="D137" s="358"/>
      <c r="E137" s="358"/>
      <c r="F137" s="358"/>
      <c r="G137" s="358"/>
      <c r="H137" s="358"/>
      <c r="I137" s="358"/>
      <c r="J137" s="358"/>
      <c r="K137" s="358"/>
      <c r="L137" s="358"/>
      <c r="M137" s="358"/>
      <c r="N137" s="358"/>
      <c r="O137" s="665"/>
      <c r="P137" s="665"/>
      <c r="Q137" s="665"/>
      <c r="R137" s="358"/>
      <c r="S137" s="358"/>
      <c r="T137" s="358"/>
      <c r="U137" s="358"/>
      <c r="V137" s="358"/>
      <c r="W137" s="358"/>
      <c r="X137" s="358"/>
      <c r="Y137" s="358"/>
      <c r="Z137" s="358"/>
      <c r="AA137" s="358"/>
    </row>
    <row r="138" spans="2:27" s="671" customFormat="1" ht="13.5" customHeight="1">
      <c r="B138" s="358"/>
      <c r="C138" s="358"/>
      <c r="D138" s="358"/>
      <c r="E138" s="358"/>
      <c r="F138" s="358"/>
      <c r="G138" s="358"/>
      <c r="H138" s="358"/>
      <c r="I138" s="358"/>
      <c r="J138" s="358"/>
      <c r="K138" s="358"/>
      <c r="L138" s="358"/>
      <c r="M138" s="358"/>
      <c r="N138" s="358"/>
      <c r="O138" s="665"/>
      <c r="P138" s="665"/>
      <c r="Q138" s="665"/>
      <c r="R138" s="358"/>
      <c r="S138" s="358"/>
      <c r="T138" s="358"/>
      <c r="U138" s="358"/>
      <c r="V138" s="358"/>
      <c r="W138" s="358"/>
      <c r="X138" s="358"/>
      <c r="Y138" s="358"/>
      <c r="Z138" s="358"/>
      <c r="AA138" s="358"/>
    </row>
    <row r="139" spans="2:27" s="671" customFormat="1" ht="13.5" customHeight="1">
      <c r="B139" s="358"/>
      <c r="C139" s="358"/>
      <c r="D139" s="358"/>
      <c r="E139" s="358"/>
      <c r="F139" s="358"/>
      <c r="G139" s="358"/>
      <c r="H139" s="358"/>
      <c r="I139" s="358"/>
      <c r="J139" s="358"/>
      <c r="K139" s="358"/>
      <c r="L139" s="358"/>
      <c r="M139" s="358"/>
      <c r="N139" s="358"/>
      <c r="O139" s="665"/>
      <c r="P139" s="665"/>
      <c r="Q139" s="665"/>
      <c r="R139" s="358"/>
      <c r="S139" s="358"/>
      <c r="T139" s="358"/>
      <c r="U139" s="358"/>
      <c r="V139" s="358"/>
      <c r="W139" s="358"/>
      <c r="X139" s="358"/>
      <c r="Y139" s="358"/>
      <c r="Z139" s="358"/>
      <c r="AA139" s="358"/>
    </row>
    <row r="140" spans="2:27" s="671" customFormat="1" ht="13.5" customHeight="1">
      <c r="B140" s="358"/>
      <c r="C140" s="358"/>
      <c r="D140" s="358"/>
      <c r="E140" s="358"/>
      <c r="F140" s="358"/>
      <c r="G140" s="358"/>
      <c r="H140" s="358"/>
      <c r="I140" s="358"/>
      <c r="J140" s="358"/>
      <c r="K140" s="358"/>
      <c r="L140" s="358"/>
      <c r="M140" s="358"/>
      <c r="N140" s="358"/>
      <c r="O140" s="665"/>
      <c r="P140" s="665"/>
      <c r="Q140" s="665"/>
      <c r="R140" s="358"/>
      <c r="S140" s="358"/>
      <c r="T140" s="358"/>
      <c r="U140" s="358"/>
      <c r="V140" s="358"/>
      <c r="W140" s="358"/>
      <c r="X140" s="358"/>
      <c r="Y140" s="358"/>
      <c r="Z140" s="358"/>
      <c r="AA140" s="358"/>
    </row>
    <row r="141" spans="2:27" s="671" customFormat="1" ht="13.5" customHeight="1">
      <c r="B141" s="358"/>
      <c r="C141" s="358"/>
      <c r="D141" s="358"/>
      <c r="E141" s="358"/>
      <c r="F141" s="358"/>
      <c r="G141" s="358"/>
      <c r="H141" s="358"/>
      <c r="I141" s="358"/>
      <c r="J141" s="358"/>
      <c r="K141" s="358"/>
      <c r="L141" s="358"/>
      <c r="M141" s="358"/>
      <c r="N141" s="358"/>
      <c r="O141" s="665"/>
      <c r="P141" s="665"/>
      <c r="Q141" s="665"/>
      <c r="R141" s="358"/>
      <c r="S141" s="358"/>
      <c r="T141" s="358"/>
      <c r="U141" s="358"/>
      <c r="V141" s="358"/>
      <c r="W141" s="358"/>
      <c r="X141" s="358"/>
      <c r="Y141" s="358"/>
      <c r="Z141" s="358"/>
      <c r="AA141" s="358"/>
    </row>
    <row r="142" spans="2:27" s="671" customFormat="1" ht="13.5" customHeight="1">
      <c r="B142" s="358"/>
      <c r="C142" s="358"/>
      <c r="D142" s="358"/>
      <c r="E142" s="358"/>
      <c r="F142" s="358"/>
      <c r="G142" s="358"/>
      <c r="H142" s="358"/>
      <c r="I142" s="358"/>
      <c r="J142" s="358"/>
      <c r="K142" s="358"/>
      <c r="L142" s="358"/>
      <c r="M142" s="358"/>
      <c r="N142" s="358"/>
      <c r="O142" s="665"/>
      <c r="P142" s="665"/>
      <c r="Q142" s="665"/>
      <c r="R142" s="358"/>
      <c r="S142" s="358"/>
      <c r="T142" s="358"/>
      <c r="U142" s="358"/>
      <c r="V142" s="358"/>
      <c r="W142" s="358"/>
      <c r="X142" s="358"/>
      <c r="Y142" s="358"/>
      <c r="Z142" s="358"/>
      <c r="AA142" s="358"/>
    </row>
    <row r="143" spans="2:27" s="671" customFormat="1" ht="13.5" customHeight="1">
      <c r="B143" s="358"/>
      <c r="C143" s="358"/>
      <c r="D143" s="358"/>
      <c r="E143" s="358"/>
      <c r="F143" s="358"/>
      <c r="G143" s="358"/>
      <c r="H143" s="358"/>
      <c r="I143" s="358"/>
      <c r="J143" s="358"/>
      <c r="K143" s="358"/>
      <c r="L143" s="358"/>
      <c r="M143" s="358"/>
      <c r="N143" s="358"/>
      <c r="O143" s="665"/>
      <c r="P143" s="665"/>
      <c r="Q143" s="665"/>
      <c r="R143" s="358"/>
      <c r="S143" s="358"/>
      <c r="T143" s="358"/>
      <c r="U143" s="358"/>
      <c r="V143" s="358"/>
      <c r="W143" s="358"/>
      <c r="X143" s="358"/>
      <c r="Y143" s="358"/>
      <c r="Z143" s="358"/>
      <c r="AA143" s="358"/>
    </row>
    <row r="144" spans="2:27" s="671" customFormat="1" ht="13.5" customHeight="1">
      <c r="B144" s="358"/>
      <c r="C144" s="358"/>
      <c r="D144" s="358"/>
      <c r="E144" s="358"/>
      <c r="F144" s="358"/>
      <c r="G144" s="358"/>
      <c r="H144" s="358"/>
      <c r="I144" s="358"/>
      <c r="J144" s="358"/>
      <c r="K144" s="358"/>
      <c r="L144" s="358"/>
      <c r="M144" s="358"/>
      <c r="N144" s="358"/>
      <c r="O144" s="665"/>
      <c r="P144" s="665"/>
      <c r="Q144" s="665"/>
      <c r="R144" s="358"/>
      <c r="S144" s="358"/>
      <c r="T144" s="358"/>
      <c r="U144" s="358"/>
      <c r="V144" s="358"/>
      <c r="W144" s="358"/>
      <c r="X144" s="358"/>
      <c r="Y144" s="358"/>
      <c r="Z144" s="358"/>
      <c r="AA144" s="358"/>
    </row>
    <row r="145" spans="2:27" s="671" customFormat="1" ht="13.5" customHeight="1">
      <c r="B145" s="358"/>
      <c r="C145" s="358"/>
      <c r="D145" s="358"/>
      <c r="E145" s="358"/>
      <c r="F145" s="358"/>
      <c r="G145" s="358"/>
      <c r="H145" s="358"/>
      <c r="I145" s="358"/>
      <c r="J145" s="358"/>
      <c r="K145" s="358"/>
      <c r="L145" s="358"/>
      <c r="M145" s="358"/>
      <c r="N145" s="358"/>
      <c r="O145" s="665"/>
      <c r="P145" s="665"/>
      <c r="Q145" s="665"/>
      <c r="R145" s="358"/>
      <c r="S145" s="358"/>
      <c r="T145" s="358"/>
      <c r="U145" s="358"/>
      <c r="V145" s="358"/>
      <c r="W145" s="358"/>
      <c r="X145" s="358"/>
      <c r="Y145" s="358"/>
      <c r="Z145" s="358"/>
      <c r="AA145" s="358"/>
    </row>
    <row r="146" spans="2:27" s="671" customFormat="1" ht="13.5" customHeight="1">
      <c r="B146" s="358"/>
      <c r="C146" s="358"/>
      <c r="D146" s="358"/>
      <c r="E146" s="358"/>
      <c r="F146" s="358"/>
      <c r="G146" s="358"/>
      <c r="H146" s="358"/>
      <c r="I146" s="358"/>
      <c r="J146" s="358"/>
      <c r="K146" s="358"/>
      <c r="L146" s="358"/>
      <c r="M146" s="358"/>
      <c r="N146" s="358"/>
      <c r="O146" s="665"/>
      <c r="P146" s="665"/>
      <c r="Q146" s="665"/>
      <c r="R146" s="358"/>
      <c r="S146" s="358"/>
      <c r="T146" s="358"/>
      <c r="U146" s="358"/>
      <c r="V146" s="358"/>
      <c r="W146" s="358"/>
      <c r="X146" s="358"/>
      <c r="Y146" s="358"/>
      <c r="Z146" s="358"/>
      <c r="AA146" s="358"/>
    </row>
    <row r="147" spans="2:27" s="671" customFormat="1" ht="13.5" customHeight="1">
      <c r="B147" s="358"/>
      <c r="C147" s="358"/>
      <c r="D147" s="358"/>
      <c r="E147" s="358"/>
      <c r="F147" s="358"/>
      <c r="G147" s="358"/>
      <c r="H147" s="358"/>
      <c r="I147" s="358"/>
      <c r="J147" s="358"/>
      <c r="K147" s="358"/>
      <c r="L147" s="358"/>
      <c r="M147" s="358"/>
      <c r="N147" s="358"/>
      <c r="O147" s="665"/>
      <c r="P147" s="665"/>
      <c r="Q147" s="665"/>
      <c r="R147" s="358"/>
      <c r="S147" s="358"/>
      <c r="T147" s="358"/>
      <c r="U147" s="358"/>
      <c r="V147" s="358"/>
      <c r="W147" s="358"/>
      <c r="X147" s="358"/>
      <c r="Y147" s="358"/>
      <c r="Z147" s="358"/>
      <c r="AA147" s="358"/>
    </row>
    <row r="148" spans="2:27" s="671" customFormat="1" ht="13.5" customHeight="1">
      <c r="B148" s="358"/>
      <c r="C148" s="358"/>
      <c r="D148" s="358"/>
      <c r="E148" s="358"/>
      <c r="F148" s="358"/>
      <c r="G148" s="358"/>
      <c r="H148" s="358"/>
      <c r="I148" s="358"/>
      <c r="J148" s="358"/>
      <c r="K148" s="358"/>
      <c r="L148" s="358"/>
      <c r="M148" s="358"/>
      <c r="N148" s="358"/>
      <c r="O148" s="665"/>
      <c r="P148" s="665"/>
      <c r="Q148" s="665"/>
      <c r="R148" s="358"/>
      <c r="S148" s="358"/>
      <c r="T148" s="358"/>
      <c r="U148" s="358"/>
      <c r="V148" s="358"/>
      <c r="W148" s="358"/>
      <c r="X148" s="358"/>
      <c r="Y148" s="358"/>
      <c r="Z148" s="358"/>
      <c r="AA148" s="358"/>
    </row>
    <row r="149" spans="2:27" s="671" customFormat="1" ht="13.5" customHeight="1">
      <c r="B149" s="358"/>
      <c r="C149" s="358"/>
      <c r="D149" s="358"/>
      <c r="E149" s="358"/>
      <c r="F149" s="358"/>
      <c r="G149" s="358"/>
      <c r="H149" s="358"/>
      <c r="I149" s="358"/>
      <c r="J149" s="358"/>
      <c r="K149" s="358"/>
      <c r="L149" s="358"/>
      <c r="M149" s="358"/>
      <c r="N149" s="358"/>
      <c r="O149" s="665"/>
      <c r="P149" s="665"/>
      <c r="Q149" s="665"/>
      <c r="R149" s="358"/>
      <c r="S149" s="358"/>
      <c r="T149" s="358"/>
      <c r="U149" s="358"/>
      <c r="V149" s="358"/>
      <c r="W149" s="358"/>
      <c r="X149" s="358"/>
      <c r="Y149" s="358"/>
      <c r="Z149" s="358"/>
      <c r="AA149" s="358"/>
    </row>
    <row r="150" spans="2:27" s="671" customFormat="1" ht="13.5" customHeight="1">
      <c r="B150" s="358"/>
      <c r="C150" s="358"/>
      <c r="D150" s="358"/>
      <c r="E150" s="358"/>
      <c r="F150" s="358"/>
      <c r="G150" s="358"/>
      <c r="H150" s="358"/>
      <c r="I150" s="358"/>
      <c r="J150" s="358"/>
      <c r="K150" s="358"/>
      <c r="L150" s="358"/>
      <c r="M150" s="358"/>
      <c r="N150" s="358"/>
      <c r="O150" s="665"/>
      <c r="P150" s="665"/>
      <c r="Q150" s="665"/>
      <c r="R150" s="358"/>
      <c r="S150" s="358"/>
      <c r="T150" s="358"/>
      <c r="U150" s="358"/>
      <c r="V150" s="358"/>
      <c r="W150" s="358"/>
      <c r="X150" s="358"/>
      <c r="Y150" s="358"/>
      <c r="Z150" s="358"/>
      <c r="AA150" s="358"/>
    </row>
    <row r="151" spans="2:27" s="671" customFormat="1" ht="13.5" customHeight="1">
      <c r="B151" s="358"/>
      <c r="C151" s="358"/>
      <c r="D151" s="358"/>
      <c r="E151" s="358"/>
      <c r="F151" s="358"/>
      <c r="G151" s="358"/>
      <c r="H151" s="358"/>
      <c r="I151" s="358"/>
      <c r="J151" s="358"/>
      <c r="K151" s="358"/>
      <c r="L151" s="358"/>
      <c r="M151" s="358"/>
      <c r="N151" s="358"/>
      <c r="O151" s="665"/>
      <c r="P151" s="665"/>
      <c r="Q151" s="665"/>
      <c r="R151" s="358"/>
      <c r="S151" s="358"/>
      <c r="T151" s="358"/>
      <c r="U151" s="358"/>
      <c r="V151" s="358"/>
      <c r="W151" s="358"/>
      <c r="X151" s="358"/>
      <c r="Y151" s="358"/>
      <c r="Z151" s="358"/>
      <c r="AA151" s="358"/>
    </row>
    <row r="152" spans="2:27" s="671" customFormat="1" ht="13.5" customHeight="1">
      <c r="B152" s="358"/>
      <c r="C152" s="358"/>
      <c r="D152" s="358"/>
      <c r="E152" s="358"/>
      <c r="F152" s="358"/>
      <c r="G152" s="358"/>
      <c r="H152" s="358"/>
      <c r="I152" s="358"/>
      <c r="J152" s="358"/>
      <c r="K152" s="358"/>
      <c r="L152" s="358"/>
      <c r="M152" s="358"/>
      <c r="N152" s="358"/>
      <c r="O152" s="665"/>
      <c r="P152" s="665"/>
      <c r="Q152" s="665"/>
      <c r="R152" s="358"/>
      <c r="S152" s="358"/>
      <c r="T152" s="358"/>
      <c r="U152" s="358"/>
      <c r="V152" s="358"/>
      <c r="W152" s="358"/>
      <c r="X152" s="358"/>
      <c r="Y152" s="358"/>
      <c r="Z152" s="358"/>
      <c r="AA152" s="358"/>
    </row>
    <row r="153" spans="2:27" s="671" customFormat="1" ht="13.5" customHeight="1">
      <c r="B153" s="358"/>
      <c r="C153" s="358"/>
      <c r="D153" s="358"/>
      <c r="E153" s="358"/>
      <c r="F153" s="358"/>
      <c r="G153" s="358"/>
      <c r="H153" s="358"/>
      <c r="I153" s="358"/>
      <c r="J153" s="358"/>
      <c r="K153" s="358"/>
      <c r="L153" s="358"/>
      <c r="M153" s="358"/>
      <c r="N153" s="358"/>
      <c r="O153" s="665"/>
      <c r="P153" s="665"/>
      <c r="Q153" s="665"/>
      <c r="R153" s="358"/>
      <c r="S153" s="358"/>
      <c r="T153" s="358"/>
      <c r="U153" s="358"/>
      <c r="V153" s="358"/>
      <c r="W153" s="358"/>
      <c r="X153" s="358"/>
      <c r="Y153" s="358"/>
      <c r="Z153" s="358"/>
      <c r="AA153" s="358"/>
    </row>
    <row r="154" spans="2:27" s="671" customFormat="1" ht="13.5" customHeight="1">
      <c r="B154" s="358"/>
      <c r="C154" s="358"/>
      <c r="D154" s="358"/>
      <c r="E154" s="358"/>
      <c r="F154" s="358"/>
      <c r="G154" s="358"/>
      <c r="H154" s="358"/>
      <c r="I154" s="358"/>
      <c r="J154" s="358"/>
      <c r="K154" s="358"/>
      <c r="L154" s="358"/>
      <c r="M154" s="358"/>
      <c r="N154" s="358"/>
      <c r="O154" s="665"/>
      <c r="P154" s="665"/>
      <c r="Q154" s="665"/>
      <c r="R154" s="358"/>
      <c r="S154" s="358"/>
      <c r="T154" s="358"/>
      <c r="U154" s="358"/>
      <c r="V154" s="358"/>
      <c r="W154" s="358"/>
      <c r="X154" s="358"/>
      <c r="Y154" s="358"/>
      <c r="Z154" s="358"/>
      <c r="AA154" s="358"/>
    </row>
    <row r="155" spans="2:27" s="671" customFormat="1" ht="13.5" customHeight="1">
      <c r="B155" s="358"/>
      <c r="C155" s="358"/>
      <c r="D155" s="358"/>
      <c r="E155" s="358"/>
      <c r="F155" s="358"/>
      <c r="G155" s="358"/>
      <c r="H155" s="358"/>
      <c r="I155" s="358"/>
      <c r="J155" s="358"/>
      <c r="K155" s="358"/>
      <c r="L155" s="358"/>
      <c r="M155" s="358"/>
      <c r="N155" s="358"/>
      <c r="O155" s="665"/>
      <c r="P155" s="665"/>
      <c r="Q155" s="665"/>
      <c r="R155" s="358"/>
      <c r="S155" s="358"/>
      <c r="T155" s="358"/>
      <c r="U155" s="358"/>
      <c r="V155" s="358"/>
      <c r="W155" s="358"/>
      <c r="X155" s="358"/>
      <c r="Y155" s="358"/>
      <c r="Z155" s="358"/>
      <c r="AA155" s="358"/>
    </row>
    <row r="156" spans="2:27" s="671" customFormat="1" ht="13.5" customHeight="1">
      <c r="B156" s="358"/>
      <c r="C156" s="358"/>
      <c r="D156" s="358"/>
      <c r="E156" s="358"/>
      <c r="F156" s="358"/>
      <c r="G156" s="358"/>
      <c r="H156" s="358"/>
      <c r="I156" s="358"/>
      <c r="J156" s="358"/>
      <c r="K156" s="358"/>
      <c r="L156" s="358"/>
      <c r="M156" s="358"/>
      <c r="N156" s="358"/>
      <c r="O156" s="665"/>
      <c r="P156" s="665"/>
      <c r="Q156" s="665"/>
      <c r="R156" s="358"/>
      <c r="S156" s="358"/>
      <c r="T156" s="358"/>
      <c r="U156" s="358"/>
      <c r="V156" s="358"/>
      <c r="W156" s="358"/>
      <c r="X156" s="358"/>
      <c r="Y156" s="358"/>
      <c r="Z156" s="358"/>
      <c r="AA156" s="358"/>
    </row>
    <row r="157" spans="2:27" s="671" customFormat="1" ht="13.5" customHeight="1">
      <c r="B157" s="358"/>
      <c r="C157" s="358"/>
      <c r="D157" s="358"/>
      <c r="E157" s="358"/>
      <c r="F157" s="358"/>
      <c r="G157" s="358"/>
      <c r="H157" s="358"/>
      <c r="I157" s="358"/>
      <c r="J157" s="358"/>
      <c r="K157" s="358"/>
      <c r="L157" s="358"/>
      <c r="M157" s="358"/>
      <c r="N157" s="358"/>
      <c r="O157" s="665"/>
      <c r="P157" s="665"/>
      <c r="Q157" s="665"/>
      <c r="R157" s="358"/>
      <c r="S157" s="358"/>
      <c r="T157" s="358"/>
      <c r="U157" s="358"/>
      <c r="V157" s="358"/>
      <c r="W157" s="358"/>
      <c r="X157" s="358"/>
      <c r="Y157" s="358"/>
      <c r="Z157" s="358"/>
      <c r="AA157" s="358"/>
    </row>
    <row r="158" spans="2:27" s="671" customFormat="1" ht="13.5" customHeight="1">
      <c r="B158" s="358"/>
      <c r="C158" s="358"/>
      <c r="D158" s="358"/>
      <c r="E158" s="358"/>
      <c r="F158" s="358"/>
      <c r="G158" s="358"/>
      <c r="H158" s="358"/>
      <c r="I158" s="358"/>
      <c r="J158" s="358"/>
      <c r="K158" s="358"/>
      <c r="L158" s="358"/>
      <c r="M158" s="358"/>
      <c r="N158" s="358"/>
      <c r="O158" s="665"/>
      <c r="P158" s="665"/>
      <c r="Q158" s="665"/>
      <c r="R158" s="358"/>
      <c r="S158" s="358"/>
      <c r="T158" s="358"/>
      <c r="U158" s="358"/>
      <c r="V158" s="358"/>
      <c r="W158" s="358"/>
      <c r="X158" s="358"/>
      <c r="Y158" s="358"/>
      <c r="Z158" s="358"/>
      <c r="AA158" s="358"/>
    </row>
    <row r="159" spans="2:27" s="671" customFormat="1" ht="13.5" customHeight="1">
      <c r="B159" s="358"/>
      <c r="C159" s="358"/>
      <c r="D159" s="358"/>
      <c r="E159" s="358"/>
      <c r="F159" s="358"/>
      <c r="G159" s="358"/>
      <c r="H159" s="358"/>
      <c r="I159" s="358"/>
      <c r="J159" s="358"/>
      <c r="K159" s="358"/>
      <c r="L159" s="358"/>
      <c r="M159" s="358"/>
      <c r="N159" s="358"/>
      <c r="O159" s="665"/>
      <c r="P159" s="665"/>
      <c r="Q159" s="665"/>
      <c r="R159" s="358"/>
      <c r="S159" s="358"/>
      <c r="T159" s="358"/>
      <c r="U159" s="358"/>
      <c r="V159" s="358"/>
      <c r="W159" s="358"/>
      <c r="X159" s="358"/>
      <c r="Y159" s="358"/>
      <c r="Z159" s="358"/>
      <c r="AA159" s="358"/>
    </row>
    <row r="160" spans="2:27" s="671" customFormat="1" ht="13.5" customHeight="1">
      <c r="B160" s="358"/>
      <c r="C160" s="358"/>
      <c r="D160" s="358"/>
      <c r="E160" s="358"/>
      <c r="F160" s="358"/>
      <c r="G160" s="358"/>
      <c r="H160" s="358"/>
      <c r="I160" s="358"/>
      <c r="J160" s="358"/>
      <c r="K160" s="358"/>
      <c r="L160" s="358"/>
      <c r="M160" s="358"/>
      <c r="N160" s="358"/>
      <c r="O160" s="665"/>
      <c r="P160" s="665"/>
      <c r="Q160" s="665"/>
      <c r="R160" s="358"/>
      <c r="S160" s="358"/>
      <c r="T160" s="358"/>
      <c r="U160" s="358"/>
      <c r="V160" s="358"/>
      <c r="W160" s="358"/>
      <c r="X160" s="358"/>
      <c r="Y160" s="358"/>
      <c r="Z160" s="358"/>
      <c r="AA160" s="358"/>
    </row>
    <row r="161" spans="2:27" s="671" customFormat="1" ht="13.5" customHeight="1">
      <c r="B161" s="358"/>
      <c r="C161" s="358"/>
      <c r="D161" s="358"/>
      <c r="E161" s="358"/>
      <c r="F161" s="358"/>
      <c r="G161" s="358"/>
      <c r="H161" s="358"/>
      <c r="I161" s="358"/>
      <c r="J161" s="358"/>
      <c r="K161" s="358"/>
      <c r="L161" s="358"/>
      <c r="M161" s="358"/>
      <c r="N161" s="358"/>
      <c r="O161" s="665"/>
      <c r="P161" s="665"/>
      <c r="Q161" s="665"/>
      <c r="R161" s="358"/>
      <c r="S161" s="358"/>
      <c r="T161" s="358"/>
      <c r="U161" s="358"/>
      <c r="V161" s="358"/>
      <c r="W161" s="358"/>
      <c r="X161" s="358"/>
      <c r="Y161" s="358"/>
      <c r="Z161" s="358"/>
      <c r="AA161" s="358"/>
    </row>
    <row r="162" spans="2:27" s="671" customFormat="1" ht="13.5" customHeight="1">
      <c r="B162" s="358"/>
      <c r="C162" s="358"/>
      <c r="D162" s="358"/>
      <c r="E162" s="358"/>
      <c r="F162" s="358"/>
      <c r="G162" s="358"/>
      <c r="H162" s="358"/>
      <c r="I162" s="358"/>
      <c r="J162" s="358"/>
      <c r="K162" s="358"/>
      <c r="L162" s="358"/>
      <c r="M162" s="358"/>
      <c r="N162" s="358"/>
      <c r="O162" s="665"/>
      <c r="P162" s="665"/>
      <c r="Q162" s="665"/>
      <c r="R162" s="358"/>
      <c r="S162" s="358"/>
      <c r="T162" s="358"/>
      <c r="U162" s="358"/>
      <c r="V162" s="358"/>
      <c r="W162" s="358"/>
      <c r="X162" s="358"/>
      <c r="Y162" s="358"/>
      <c r="Z162" s="358"/>
      <c r="AA162" s="358"/>
    </row>
    <row r="163" spans="2:27" s="671" customFormat="1" ht="13.5" customHeight="1">
      <c r="B163" s="358"/>
      <c r="C163" s="358"/>
      <c r="D163" s="358"/>
      <c r="E163" s="358"/>
      <c r="F163" s="358"/>
      <c r="G163" s="358"/>
      <c r="H163" s="358"/>
      <c r="I163" s="358"/>
      <c r="J163" s="358"/>
      <c r="K163" s="358"/>
      <c r="L163" s="358"/>
      <c r="M163" s="358"/>
      <c r="N163" s="358"/>
      <c r="O163" s="665"/>
      <c r="P163" s="665"/>
      <c r="Q163" s="665"/>
      <c r="R163" s="358"/>
      <c r="S163" s="358"/>
      <c r="T163" s="358"/>
      <c r="U163" s="358"/>
      <c r="V163" s="358"/>
      <c r="W163" s="358"/>
      <c r="X163" s="358"/>
      <c r="Y163" s="358"/>
      <c r="Z163" s="358"/>
      <c r="AA163" s="358"/>
    </row>
    <row r="164" spans="2:27" s="671" customFormat="1" ht="13.5" customHeight="1">
      <c r="B164" s="358"/>
      <c r="C164" s="358"/>
      <c r="D164" s="358"/>
      <c r="E164" s="358"/>
      <c r="F164" s="358"/>
      <c r="G164" s="358"/>
      <c r="H164" s="358"/>
      <c r="I164" s="358"/>
      <c r="J164" s="358"/>
      <c r="K164" s="358"/>
      <c r="L164" s="358"/>
      <c r="M164" s="358"/>
      <c r="N164" s="358"/>
      <c r="O164" s="665"/>
      <c r="P164" s="665"/>
      <c r="Q164" s="665"/>
      <c r="R164" s="358"/>
      <c r="S164" s="358"/>
      <c r="T164" s="358"/>
      <c r="U164" s="358"/>
      <c r="V164" s="358"/>
      <c r="W164" s="358"/>
      <c r="X164" s="358"/>
      <c r="Y164" s="358"/>
      <c r="Z164" s="358"/>
      <c r="AA164" s="358"/>
    </row>
    <row r="165" spans="2:27" s="671" customFormat="1" ht="13.5" customHeight="1">
      <c r="B165" s="358"/>
      <c r="C165" s="358"/>
      <c r="D165" s="358"/>
      <c r="E165" s="358"/>
      <c r="F165" s="358"/>
      <c r="G165" s="358"/>
      <c r="H165" s="358"/>
      <c r="I165" s="358"/>
      <c r="J165" s="358"/>
      <c r="K165" s="358"/>
      <c r="L165" s="358"/>
      <c r="M165" s="358"/>
      <c r="N165" s="358"/>
      <c r="O165" s="665"/>
      <c r="P165" s="665"/>
      <c r="Q165" s="665"/>
      <c r="R165" s="358"/>
      <c r="S165" s="358"/>
      <c r="T165" s="358"/>
      <c r="U165" s="358"/>
      <c r="V165" s="358"/>
      <c r="W165" s="358"/>
      <c r="X165" s="358"/>
      <c r="Y165" s="358"/>
      <c r="Z165" s="358"/>
      <c r="AA165" s="358"/>
    </row>
    <row r="166" spans="2:27" s="671" customFormat="1" ht="13.5" customHeight="1">
      <c r="B166" s="358"/>
      <c r="C166" s="358"/>
      <c r="D166" s="358"/>
      <c r="E166" s="358"/>
      <c r="F166" s="358"/>
      <c r="G166" s="358"/>
      <c r="H166" s="358"/>
      <c r="I166" s="358"/>
      <c r="J166" s="358"/>
      <c r="K166" s="358"/>
      <c r="L166" s="358"/>
      <c r="M166" s="358"/>
      <c r="N166" s="358"/>
      <c r="O166" s="665"/>
      <c r="P166" s="665"/>
      <c r="Q166" s="665"/>
      <c r="R166" s="358"/>
      <c r="S166" s="358"/>
      <c r="T166" s="358"/>
      <c r="U166" s="358"/>
      <c r="V166" s="358"/>
      <c r="W166" s="358"/>
      <c r="X166" s="358"/>
      <c r="Y166" s="358"/>
      <c r="Z166" s="358"/>
      <c r="AA166" s="358"/>
    </row>
    <row r="167" spans="2:27" s="671" customFormat="1" ht="13.5" customHeight="1">
      <c r="B167" s="358"/>
      <c r="C167" s="358"/>
      <c r="D167" s="358"/>
      <c r="E167" s="358"/>
      <c r="F167" s="358"/>
      <c r="G167" s="358"/>
      <c r="H167" s="358"/>
      <c r="I167" s="358"/>
      <c r="J167" s="358"/>
      <c r="K167" s="358"/>
      <c r="L167" s="358"/>
      <c r="M167" s="358"/>
      <c r="N167" s="358"/>
      <c r="O167" s="665"/>
      <c r="P167" s="665"/>
      <c r="Q167" s="665"/>
      <c r="R167" s="358"/>
      <c r="S167" s="358"/>
      <c r="T167" s="358"/>
      <c r="U167" s="358"/>
      <c r="V167" s="358"/>
      <c r="W167" s="358"/>
      <c r="X167" s="358"/>
      <c r="Y167" s="358"/>
      <c r="Z167" s="358"/>
      <c r="AA167" s="358"/>
    </row>
    <row r="168" spans="2:27" s="671" customFormat="1" ht="13.5" customHeight="1">
      <c r="B168" s="358"/>
      <c r="C168" s="358"/>
      <c r="D168" s="358"/>
      <c r="E168" s="358"/>
      <c r="F168" s="358"/>
      <c r="G168" s="358"/>
      <c r="H168" s="358"/>
      <c r="I168" s="358"/>
      <c r="J168" s="358"/>
      <c r="K168" s="358"/>
      <c r="L168" s="358"/>
      <c r="M168" s="358"/>
      <c r="N168" s="358"/>
      <c r="O168" s="665"/>
      <c r="P168" s="665"/>
      <c r="Q168" s="665"/>
      <c r="R168" s="358"/>
      <c r="S168" s="358"/>
      <c r="T168" s="358"/>
      <c r="U168" s="358"/>
      <c r="V168" s="358"/>
      <c r="W168" s="358"/>
      <c r="X168" s="358"/>
      <c r="Y168" s="358"/>
      <c r="Z168" s="358"/>
      <c r="AA168" s="358"/>
    </row>
    <row r="169" spans="2:27" s="671" customFormat="1" ht="13.5" customHeight="1">
      <c r="B169" s="358"/>
      <c r="C169" s="358"/>
      <c r="D169" s="358"/>
      <c r="E169" s="358"/>
      <c r="F169" s="358"/>
      <c r="G169" s="358"/>
      <c r="H169" s="358"/>
      <c r="I169" s="358"/>
      <c r="J169" s="358"/>
      <c r="K169" s="358"/>
      <c r="L169" s="358"/>
      <c r="M169" s="358"/>
      <c r="N169" s="358"/>
      <c r="O169" s="665"/>
      <c r="P169" s="665"/>
      <c r="Q169" s="665"/>
      <c r="R169" s="358"/>
      <c r="S169" s="358"/>
      <c r="T169" s="358"/>
      <c r="U169" s="358"/>
      <c r="V169" s="358"/>
      <c r="W169" s="358"/>
      <c r="X169" s="358"/>
      <c r="Y169" s="358"/>
      <c r="Z169" s="358"/>
      <c r="AA169" s="358"/>
    </row>
    <row r="170" spans="2:27" s="671" customFormat="1" ht="13.5" customHeight="1">
      <c r="B170" s="358"/>
      <c r="C170" s="358"/>
      <c r="D170" s="358"/>
      <c r="E170" s="358"/>
      <c r="F170" s="358"/>
      <c r="G170" s="358"/>
      <c r="H170" s="358"/>
      <c r="I170" s="358"/>
      <c r="J170" s="358"/>
      <c r="K170" s="358"/>
      <c r="L170" s="358"/>
      <c r="M170" s="358"/>
      <c r="N170" s="358"/>
      <c r="O170" s="665"/>
      <c r="P170" s="665"/>
      <c r="Q170" s="665"/>
      <c r="R170" s="358"/>
      <c r="S170" s="358"/>
      <c r="T170" s="358"/>
      <c r="U170" s="358"/>
      <c r="V170" s="358"/>
      <c r="W170" s="358"/>
      <c r="X170" s="358"/>
      <c r="Y170" s="358"/>
      <c r="Z170" s="358"/>
      <c r="AA170" s="358"/>
    </row>
    <row r="171" spans="2:27" s="671" customFormat="1" ht="13.5" customHeight="1">
      <c r="B171" s="358"/>
      <c r="C171" s="358"/>
      <c r="D171" s="358"/>
      <c r="E171" s="358"/>
      <c r="F171" s="358"/>
      <c r="G171" s="358"/>
      <c r="H171" s="358"/>
      <c r="I171" s="358"/>
      <c r="J171" s="358"/>
      <c r="K171" s="358"/>
      <c r="L171" s="358"/>
      <c r="M171" s="358"/>
      <c r="N171" s="358"/>
      <c r="O171" s="665"/>
      <c r="P171" s="665"/>
      <c r="Q171" s="665"/>
      <c r="R171" s="358"/>
      <c r="S171" s="358"/>
      <c r="T171" s="358"/>
      <c r="U171" s="358"/>
      <c r="V171" s="358"/>
      <c r="W171" s="358"/>
      <c r="X171" s="358"/>
      <c r="Y171" s="358"/>
      <c r="Z171" s="358"/>
      <c r="AA171" s="358"/>
    </row>
    <row r="172" spans="2:27" s="671" customFormat="1" ht="13.5" customHeight="1">
      <c r="B172" s="358"/>
      <c r="C172" s="358"/>
      <c r="D172" s="358"/>
      <c r="E172" s="358"/>
      <c r="F172" s="358"/>
      <c r="G172" s="358"/>
      <c r="H172" s="358"/>
      <c r="I172" s="358"/>
      <c r="J172" s="358"/>
      <c r="K172" s="358"/>
      <c r="L172" s="358"/>
      <c r="M172" s="358"/>
      <c r="N172" s="358"/>
      <c r="O172" s="665"/>
      <c r="P172" s="665"/>
      <c r="Q172" s="665"/>
      <c r="R172" s="358"/>
      <c r="S172" s="358"/>
      <c r="T172" s="358"/>
      <c r="U172" s="358"/>
      <c r="V172" s="358"/>
      <c r="W172" s="358"/>
      <c r="X172" s="358"/>
      <c r="Y172" s="358"/>
      <c r="Z172" s="358"/>
      <c r="AA172" s="358"/>
    </row>
    <row r="173" spans="2:27" s="671" customFormat="1" ht="13.5" customHeight="1">
      <c r="B173" s="358"/>
      <c r="C173" s="358"/>
      <c r="D173" s="358"/>
      <c r="E173" s="358"/>
      <c r="F173" s="358"/>
      <c r="G173" s="358"/>
      <c r="H173" s="358"/>
      <c r="I173" s="358"/>
      <c r="J173" s="358"/>
      <c r="K173" s="358"/>
      <c r="L173" s="358"/>
      <c r="M173" s="358"/>
      <c r="N173" s="358"/>
      <c r="O173" s="665"/>
      <c r="P173" s="665"/>
      <c r="Q173" s="665"/>
      <c r="R173" s="358"/>
      <c r="S173" s="358"/>
      <c r="T173" s="358"/>
      <c r="U173" s="358"/>
      <c r="V173" s="358"/>
      <c r="W173" s="358"/>
      <c r="X173" s="358"/>
      <c r="Y173" s="358"/>
      <c r="Z173" s="358"/>
      <c r="AA173" s="358"/>
    </row>
    <row r="174" spans="2:27" s="671" customFormat="1" ht="13.5" customHeight="1">
      <c r="B174" s="358"/>
      <c r="C174" s="358"/>
      <c r="D174" s="358"/>
      <c r="E174" s="358"/>
      <c r="F174" s="358"/>
      <c r="G174" s="358"/>
      <c r="H174" s="358"/>
      <c r="I174" s="358"/>
      <c r="J174" s="358"/>
      <c r="K174" s="358"/>
      <c r="L174" s="358"/>
      <c r="M174" s="358"/>
      <c r="N174" s="358"/>
      <c r="O174" s="665"/>
      <c r="P174" s="665"/>
      <c r="Q174" s="665"/>
      <c r="R174" s="358"/>
      <c r="S174" s="358"/>
      <c r="T174" s="358"/>
      <c r="U174" s="358"/>
      <c r="V174" s="358"/>
      <c r="W174" s="358"/>
      <c r="X174" s="358"/>
      <c r="Y174" s="358"/>
      <c r="Z174" s="358"/>
      <c r="AA174" s="358"/>
    </row>
    <row r="175" spans="2:27" s="671" customFormat="1" ht="13.5" customHeight="1">
      <c r="B175" s="358"/>
      <c r="C175" s="358"/>
      <c r="D175" s="358"/>
      <c r="E175" s="358"/>
      <c r="F175" s="358"/>
      <c r="G175" s="358"/>
      <c r="H175" s="358"/>
      <c r="I175" s="358"/>
      <c r="J175" s="358"/>
      <c r="K175" s="358"/>
      <c r="L175" s="358"/>
      <c r="M175" s="358"/>
      <c r="N175" s="358"/>
      <c r="O175" s="665"/>
      <c r="P175" s="665"/>
      <c r="Q175" s="665"/>
      <c r="R175" s="358"/>
      <c r="S175" s="358"/>
      <c r="T175" s="358"/>
      <c r="U175" s="358"/>
      <c r="V175" s="358"/>
      <c r="W175" s="358"/>
      <c r="X175" s="358"/>
      <c r="Y175" s="358"/>
      <c r="Z175" s="358"/>
      <c r="AA175" s="358"/>
    </row>
    <row r="176" spans="2:27" s="671" customFormat="1" ht="13.5" customHeight="1">
      <c r="B176" s="358"/>
      <c r="C176" s="358"/>
      <c r="D176" s="358"/>
      <c r="E176" s="358"/>
      <c r="F176" s="358"/>
      <c r="G176" s="358"/>
      <c r="H176" s="358"/>
      <c r="I176" s="358"/>
      <c r="J176" s="358"/>
      <c r="K176" s="358"/>
      <c r="L176" s="358"/>
      <c r="M176" s="358"/>
      <c r="N176" s="358"/>
      <c r="O176" s="665"/>
      <c r="P176" s="665"/>
      <c r="Q176" s="665"/>
      <c r="R176" s="358"/>
      <c r="S176" s="358"/>
      <c r="T176" s="358"/>
      <c r="U176" s="358"/>
      <c r="V176" s="358"/>
      <c r="W176" s="358"/>
      <c r="X176" s="358"/>
      <c r="Y176" s="358"/>
      <c r="Z176" s="358"/>
      <c r="AA176" s="358"/>
    </row>
    <row r="177" spans="2:27" s="671" customFormat="1" ht="13.5" customHeight="1">
      <c r="B177" s="358"/>
      <c r="C177" s="358"/>
      <c r="D177" s="358"/>
      <c r="E177" s="358"/>
      <c r="F177" s="358"/>
      <c r="G177" s="358"/>
      <c r="H177" s="358"/>
      <c r="I177" s="358"/>
      <c r="J177" s="358"/>
      <c r="K177" s="358"/>
      <c r="L177" s="358"/>
      <c r="M177" s="358"/>
      <c r="N177" s="358"/>
      <c r="O177" s="665"/>
      <c r="P177" s="665"/>
      <c r="Q177" s="665"/>
      <c r="R177" s="358"/>
      <c r="S177" s="358"/>
      <c r="T177" s="358"/>
      <c r="U177" s="358"/>
      <c r="V177" s="358"/>
      <c r="W177" s="358"/>
      <c r="X177" s="358"/>
      <c r="Y177" s="358"/>
      <c r="Z177" s="358"/>
      <c r="AA177" s="358"/>
    </row>
    <row r="178" spans="2:27" s="671" customFormat="1" ht="13.5" customHeight="1">
      <c r="B178" s="358"/>
      <c r="C178" s="358"/>
      <c r="D178" s="358"/>
      <c r="E178" s="358"/>
      <c r="F178" s="358"/>
      <c r="G178" s="358"/>
      <c r="H178" s="358"/>
      <c r="I178" s="358"/>
      <c r="J178" s="358"/>
      <c r="K178" s="358"/>
      <c r="L178" s="358"/>
      <c r="M178" s="358"/>
      <c r="N178" s="358"/>
      <c r="O178" s="665"/>
      <c r="P178" s="665"/>
      <c r="Q178" s="665"/>
      <c r="R178" s="358"/>
      <c r="S178" s="358"/>
      <c r="T178" s="358"/>
      <c r="U178" s="358"/>
      <c r="V178" s="358"/>
      <c r="W178" s="358"/>
      <c r="X178" s="358"/>
      <c r="Y178" s="358"/>
      <c r="Z178" s="358"/>
      <c r="AA178" s="358"/>
    </row>
    <row r="179" spans="2:27" s="671" customFormat="1" ht="13.5" customHeight="1">
      <c r="B179" s="358"/>
      <c r="C179" s="358"/>
      <c r="D179" s="358"/>
      <c r="E179" s="358"/>
      <c r="F179" s="358"/>
      <c r="G179" s="358"/>
      <c r="H179" s="358"/>
      <c r="I179" s="358"/>
      <c r="J179" s="358"/>
      <c r="K179" s="358"/>
      <c r="L179" s="358"/>
      <c r="M179" s="358"/>
      <c r="N179" s="358"/>
      <c r="O179" s="665"/>
      <c r="P179" s="665"/>
      <c r="Q179" s="665"/>
      <c r="R179" s="358"/>
      <c r="S179" s="358"/>
      <c r="T179" s="358"/>
      <c r="U179" s="358"/>
      <c r="V179" s="358"/>
      <c r="W179" s="358"/>
      <c r="X179" s="358"/>
      <c r="Y179" s="358"/>
      <c r="Z179" s="358"/>
      <c r="AA179" s="358"/>
    </row>
    <row r="180" spans="2:27" s="671" customFormat="1" ht="13.5" customHeight="1">
      <c r="B180" s="358"/>
      <c r="C180" s="358"/>
      <c r="D180" s="358"/>
      <c r="E180" s="358"/>
      <c r="F180" s="358"/>
      <c r="G180" s="358"/>
      <c r="H180" s="358"/>
      <c r="I180" s="358"/>
      <c r="J180" s="358"/>
      <c r="K180" s="358"/>
      <c r="L180" s="358"/>
      <c r="M180" s="358"/>
      <c r="N180" s="358"/>
      <c r="O180" s="665"/>
      <c r="P180" s="665"/>
      <c r="Q180" s="665"/>
      <c r="R180" s="358"/>
      <c r="S180" s="358"/>
      <c r="T180" s="358"/>
      <c r="U180" s="358"/>
      <c r="V180" s="358"/>
      <c r="W180" s="358"/>
      <c r="X180" s="358"/>
      <c r="Y180" s="358"/>
      <c r="Z180" s="358"/>
      <c r="AA180" s="358"/>
    </row>
    <row r="181" spans="2:27" s="671" customFormat="1" ht="13.5" customHeight="1">
      <c r="B181" s="358"/>
      <c r="C181" s="358"/>
      <c r="D181" s="358"/>
      <c r="E181" s="358"/>
      <c r="F181" s="358"/>
      <c r="G181" s="358"/>
      <c r="H181" s="358"/>
      <c r="I181" s="358"/>
      <c r="J181" s="358"/>
      <c r="K181" s="358"/>
      <c r="L181" s="358"/>
      <c r="M181" s="358"/>
      <c r="N181" s="358"/>
      <c r="O181" s="665"/>
      <c r="P181" s="665"/>
      <c r="Q181" s="665"/>
      <c r="R181" s="358"/>
      <c r="S181" s="358"/>
      <c r="T181" s="358"/>
      <c r="U181" s="358"/>
      <c r="V181" s="358"/>
      <c r="W181" s="358"/>
      <c r="X181" s="358"/>
      <c r="Y181" s="358"/>
      <c r="Z181" s="358"/>
      <c r="AA181" s="358"/>
    </row>
    <row r="182" spans="2:27" s="671" customFormat="1" ht="13.5" customHeight="1">
      <c r="B182" s="358"/>
      <c r="C182" s="358"/>
      <c r="D182" s="358"/>
      <c r="E182" s="358"/>
      <c r="F182" s="358"/>
      <c r="G182" s="358"/>
      <c r="H182" s="358"/>
      <c r="I182" s="358"/>
      <c r="J182" s="358"/>
      <c r="K182" s="358"/>
      <c r="L182" s="358"/>
      <c r="M182" s="358"/>
      <c r="N182" s="358"/>
      <c r="O182" s="665"/>
      <c r="P182" s="665"/>
      <c r="Q182" s="665"/>
      <c r="R182" s="358"/>
      <c r="S182" s="358"/>
      <c r="T182" s="358"/>
      <c r="U182" s="358"/>
      <c r="V182" s="358"/>
      <c r="W182" s="358"/>
      <c r="X182" s="358"/>
      <c r="Y182" s="358"/>
      <c r="Z182" s="358"/>
      <c r="AA182" s="358"/>
    </row>
    <row r="183" spans="2:27" s="671" customFormat="1" ht="13.5" customHeight="1">
      <c r="B183" s="358"/>
      <c r="C183" s="358"/>
      <c r="D183" s="358"/>
      <c r="E183" s="358"/>
      <c r="F183" s="358"/>
      <c r="G183" s="358"/>
      <c r="H183" s="358"/>
      <c r="I183" s="358"/>
      <c r="J183" s="358"/>
      <c r="K183" s="358"/>
      <c r="L183" s="358"/>
      <c r="M183" s="358"/>
      <c r="N183" s="358"/>
      <c r="O183" s="665"/>
      <c r="P183" s="665"/>
      <c r="Q183" s="665"/>
      <c r="R183" s="358"/>
      <c r="S183" s="358"/>
      <c r="T183" s="358"/>
      <c r="U183" s="358"/>
      <c r="V183" s="358"/>
      <c r="W183" s="358"/>
      <c r="X183" s="358"/>
      <c r="Y183" s="358"/>
      <c r="Z183" s="358"/>
      <c r="AA183" s="358"/>
    </row>
    <row r="184" spans="2:27" s="671" customFormat="1" ht="13.5" customHeight="1">
      <c r="B184" s="358"/>
      <c r="C184" s="358"/>
      <c r="D184" s="358"/>
      <c r="E184" s="358"/>
      <c r="F184" s="358"/>
      <c r="G184" s="358"/>
      <c r="H184" s="358"/>
      <c r="I184" s="358"/>
      <c r="J184" s="358"/>
      <c r="K184" s="358"/>
      <c r="L184" s="358"/>
      <c r="M184" s="358"/>
      <c r="N184" s="358"/>
      <c r="O184" s="665"/>
      <c r="P184" s="665"/>
      <c r="Q184" s="665"/>
      <c r="R184" s="358"/>
      <c r="S184" s="358"/>
      <c r="T184" s="358"/>
      <c r="U184" s="358"/>
      <c r="V184" s="358"/>
      <c r="W184" s="358"/>
      <c r="X184" s="358"/>
      <c r="Y184" s="358"/>
      <c r="Z184" s="358"/>
      <c r="AA184" s="358"/>
    </row>
    <row r="185" spans="2:27" s="671" customFormat="1" ht="13.5" customHeight="1">
      <c r="B185" s="358"/>
      <c r="C185" s="358"/>
      <c r="D185" s="358"/>
      <c r="E185" s="358"/>
      <c r="F185" s="358"/>
      <c r="G185" s="358"/>
      <c r="H185" s="358"/>
      <c r="I185" s="358"/>
      <c r="J185" s="358"/>
      <c r="K185" s="358"/>
      <c r="L185" s="358"/>
      <c r="M185" s="358"/>
      <c r="N185" s="358"/>
      <c r="O185" s="665"/>
      <c r="P185" s="665"/>
      <c r="Q185" s="665"/>
      <c r="R185" s="358"/>
      <c r="S185" s="358"/>
      <c r="T185" s="358"/>
      <c r="U185" s="358"/>
      <c r="V185" s="358"/>
      <c r="W185" s="358"/>
      <c r="X185" s="358"/>
      <c r="Y185" s="358"/>
      <c r="Z185" s="358"/>
      <c r="AA185" s="358"/>
    </row>
    <row r="186" spans="2:27" s="671" customFormat="1" ht="13.5" customHeight="1">
      <c r="B186" s="358"/>
      <c r="C186" s="358"/>
      <c r="D186" s="358"/>
      <c r="E186" s="358"/>
      <c r="F186" s="358"/>
      <c r="G186" s="358"/>
      <c r="H186" s="358"/>
      <c r="I186" s="358"/>
      <c r="J186" s="358"/>
      <c r="K186" s="358"/>
      <c r="L186" s="358"/>
      <c r="M186" s="358"/>
      <c r="N186" s="358"/>
      <c r="O186" s="665"/>
      <c r="P186" s="665"/>
      <c r="Q186" s="665"/>
      <c r="R186" s="358"/>
      <c r="S186" s="358"/>
      <c r="T186" s="358"/>
      <c r="U186" s="358"/>
      <c r="V186" s="358"/>
      <c r="W186" s="358"/>
      <c r="X186" s="358"/>
      <c r="Y186" s="358"/>
      <c r="Z186" s="358"/>
      <c r="AA186" s="358"/>
    </row>
    <row r="187" spans="2:27" s="671" customFormat="1" ht="13.5" customHeight="1">
      <c r="B187" s="358"/>
      <c r="C187" s="358"/>
      <c r="D187" s="358"/>
      <c r="E187" s="358"/>
      <c r="F187" s="358"/>
      <c r="G187" s="358"/>
      <c r="H187" s="358"/>
      <c r="I187" s="358"/>
      <c r="J187" s="358"/>
      <c r="K187" s="358"/>
      <c r="L187" s="358"/>
      <c r="M187" s="358"/>
      <c r="N187" s="358"/>
      <c r="O187" s="665"/>
      <c r="P187" s="665"/>
      <c r="Q187" s="665"/>
      <c r="R187" s="358"/>
      <c r="S187" s="358"/>
      <c r="T187" s="358"/>
      <c r="U187" s="358"/>
      <c r="V187" s="358"/>
      <c r="W187" s="358"/>
      <c r="X187" s="358"/>
      <c r="Y187" s="358"/>
      <c r="Z187" s="358"/>
      <c r="AA187" s="358"/>
    </row>
    <row r="188" spans="2:27" s="671" customFormat="1" ht="13.5" customHeight="1">
      <c r="B188" s="358"/>
      <c r="C188" s="358"/>
      <c r="D188" s="358"/>
      <c r="E188" s="358"/>
      <c r="F188" s="358"/>
      <c r="G188" s="358"/>
      <c r="H188" s="358"/>
      <c r="I188" s="358"/>
      <c r="J188" s="358"/>
      <c r="K188" s="358"/>
      <c r="L188" s="358"/>
      <c r="M188" s="358"/>
      <c r="N188" s="358"/>
      <c r="O188" s="665"/>
      <c r="P188" s="665"/>
      <c r="Q188" s="665"/>
      <c r="R188" s="358"/>
      <c r="S188" s="358"/>
      <c r="T188" s="358"/>
      <c r="U188" s="358"/>
      <c r="V188" s="358"/>
      <c r="W188" s="358"/>
      <c r="X188" s="358"/>
      <c r="Y188" s="358"/>
      <c r="Z188" s="358"/>
      <c r="AA188" s="358"/>
    </row>
    <row r="189" spans="2:27" s="671" customFormat="1" ht="13.5" customHeight="1">
      <c r="B189" s="358"/>
      <c r="C189" s="358"/>
      <c r="D189" s="358"/>
      <c r="E189" s="358"/>
      <c r="F189" s="358"/>
      <c r="G189" s="358"/>
      <c r="H189" s="358"/>
      <c r="I189" s="358"/>
      <c r="J189" s="358"/>
      <c r="K189" s="358"/>
      <c r="L189" s="358"/>
      <c r="M189" s="358"/>
      <c r="N189" s="358"/>
      <c r="O189" s="665"/>
      <c r="P189" s="665"/>
      <c r="Q189" s="665"/>
      <c r="R189" s="358"/>
      <c r="S189" s="358"/>
      <c r="T189" s="358"/>
      <c r="U189" s="358"/>
      <c r="V189" s="358"/>
      <c r="W189" s="358"/>
      <c r="X189" s="358"/>
      <c r="Y189" s="358"/>
      <c r="Z189" s="358"/>
      <c r="AA189" s="358"/>
    </row>
    <row r="190" spans="2:27" s="671" customFormat="1" ht="13.5" customHeight="1">
      <c r="B190" s="358"/>
      <c r="C190" s="358"/>
      <c r="D190" s="358"/>
      <c r="E190" s="358"/>
      <c r="F190" s="358"/>
      <c r="G190" s="358"/>
      <c r="H190" s="358"/>
      <c r="I190" s="358"/>
      <c r="J190" s="358"/>
      <c r="K190" s="358"/>
      <c r="L190" s="358"/>
      <c r="M190" s="358"/>
      <c r="N190" s="358"/>
      <c r="O190" s="665"/>
      <c r="P190" s="665"/>
      <c r="Q190" s="665"/>
      <c r="R190" s="358"/>
      <c r="S190" s="358"/>
      <c r="T190" s="358"/>
      <c r="U190" s="358"/>
      <c r="V190" s="358"/>
      <c r="W190" s="358"/>
      <c r="X190" s="358"/>
      <c r="Y190" s="358"/>
      <c r="Z190" s="358"/>
      <c r="AA190" s="358"/>
    </row>
    <row r="191" spans="2:27" s="671" customFormat="1" ht="13.5" customHeight="1">
      <c r="B191" s="358"/>
      <c r="C191" s="358"/>
      <c r="D191" s="358"/>
      <c r="E191" s="358"/>
      <c r="F191" s="358"/>
      <c r="G191" s="358"/>
      <c r="H191" s="358"/>
      <c r="I191" s="358"/>
      <c r="J191" s="358"/>
      <c r="K191" s="358"/>
      <c r="L191" s="358"/>
      <c r="M191" s="358"/>
      <c r="N191" s="358"/>
      <c r="O191" s="665"/>
      <c r="P191" s="665"/>
      <c r="Q191" s="665"/>
      <c r="R191" s="358"/>
      <c r="S191" s="358"/>
      <c r="T191" s="358"/>
      <c r="U191" s="358"/>
      <c r="V191" s="358"/>
      <c r="W191" s="358"/>
      <c r="X191" s="358"/>
      <c r="Y191" s="358"/>
      <c r="Z191" s="358"/>
      <c r="AA191" s="358"/>
    </row>
    <row r="192" spans="2:27" s="671" customFormat="1" ht="13.5" customHeight="1">
      <c r="B192" s="358"/>
      <c r="C192" s="358"/>
      <c r="D192" s="358"/>
      <c r="E192" s="358"/>
      <c r="F192" s="358"/>
      <c r="G192" s="358"/>
      <c r="H192" s="358"/>
      <c r="I192" s="358"/>
      <c r="J192" s="358"/>
      <c r="K192" s="358"/>
      <c r="L192" s="358"/>
      <c r="M192" s="358"/>
      <c r="N192" s="358"/>
      <c r="O192" s="665"/>
      <c r="P192" s="665"/>
      <c r="Q192" s="665"/>
      <c r="R192" s="358"/>
      <c r="S192" s="358"/>
      <c r="T192" s="358"/>
      <c r="U192" s="358"/>
      <c r="V192" s="358"/>
      <c r="W192" s="358"/>
      <c r="X192" s="358"/>
      <c r="Y192" s="358"/>
      <c r="Z192" s="358"/>
      <c r="AA192" s="358"/>
    </row>
    <row r="193" spans="2:27" s="671" customFormat="1" ht="13.5" customHeight="1">
      <c r="B193" s="358"/>
      <c r="C193" s="358"/>
      <c r="D193" s="358"/>
      <c r="E193" s="358"/>
      <c r="F193" s="358"/>
      <c r="G193" s="358"/>
      <c r="H193" s="358"/>
      <c r="I193" s="358"/>
      <c r="J193" s="358"/>
      <c r="K193" s="358"/>
      <c r="L193" s="358"/>
      <c r="M193" s="358"/>
      <c r="N193" s="358"/>
      <c r="O193" s="665"/>
      <c r="P193" s="665"/>
      <c r="Q193" s="665"/>
      <c r="R193" s="358"/>
      <c r="S193" s="358"/>
      <c r="T193" s="358"/>
      <c r="U193" s="358"/>
      <c r="V193" s="358"/>
      <c r="W193" s="358"/>
      <c r="X193" s="358"/>
      <c r="Y193" s="358"/>
      <c r="Z193" s="358"/>
      <c r="AA193" s="358"/>
    </row>
    <row r="194" spans="2:27" s="671" customFormat="1" ht="13.5" customHeight="1">
      <c r="B194" s="358"/>
      <c r="C194" s="358"/>
      <c r="D194" s="358"/>
      <c r="E194" s="358"/>
      <c r="F194" s="358"/>
      <c r="G194" s="358"/>
      <c r="H194" s="358"/>
      <c r="I194" s="358"/>
      <c r="J194" s="358"/>
      <c r="K194" s="358"/>
      <c r="L194" s="358"/>
      <c r="M194" s="358"/>
      <c r="N194" s="358"/>
      <c r="O194" s="665"/>
      <c r="P194" s="665"/>
      <c r="Q194" s="665"/>
      <c r="R194" s="358"/>
      <c r="S194" s="358"/>
      <c r="T194" s="358"/>
      <c r="U194" s="358"/>
      <c r="V194" s="358"/>
      <c r="W194" s="358"/>
      <c r="X194" s="358"/>
      <c r="Y194" s="358"/>
      <c r="Z194" s="358"/>
      <c r="AA194" s="358"/>
    </row>
    <row r="195" spans="2:27" s="671" customFormat="1" ht="13.5" customHeight="1">
      <c r="B195" s="358"/>
      <c r="C195" s="358"/>
      <c r="D195" s="358"/>
      <c r="E195" s="358"/>
      <c r="F195" s="358"/>
      <c r="G195" s="358"/>
      <c r="H195" s="358"/>
      <c r="I195" s="358"/>
      <c r="J195" s="358"/>
      <c r="K195" s="358"/>
      <c r="L195" s="358"/>
      <c r="M195" s="358"/>
      <c r="N195" s="358"/>
      <c r="O195" s="665"/>
      <c r="P195" s="665"/>
      <c r="Q195" s="665"/>
      <c r="R195" s="358"/>
      <c r="S195" s="358"/>
      <c r="T195" s="358"/>
      <c r="U195" s="358"/>
      <c r="V195" s="358"/>
      <c r="W195" s="358"/>
      <c r="X195" s="358"/>
      <c r="Y195" s="358"/>
      <c r="Z195" s="358"/>
      <c r="AA195" s="358"/>
    </row>
    <row r="196" spans="2:27" s="671" customFormat="1" ht="13.5" customHeight="1">
      <c r="B196" s="358"/>
      <c r="C196" s="358"/>
      <c r="D196" s="358"/>
      <c r="E196" s="358"/>
      <c r="F196" s="358"/>
      <c r="G196" s="358"/>
      <c r="H196" s="358"/>
      <c r="I196" s="358"/>
      <c r="J196" s="358"/>
      <c r="K196" s="358"/>
      <c r="L196" s="358"/>
      <c r="M196" s="358"/>
      <c r="N196" s="358"/>
      <c r="O196" s="665"/>
      <c r="P196" s="665"/>
      <c r="Q196" s="665"/>
      <c r="R196" s="358"/>
      <c r="S196" s="358"/>
      <c r="T196" s="358"/>
      <c r="U196" s="358"/>
      <c r="V196" s="358"/>
      <c r="W196" s="358"/>
      <c r="X196" s="358"/>
      <c r="Y196" s="358"/>
      <c r="Z196" s="358"/>
      <c r="AA196" s="358"/>
    </row>
    <row r="197" spans="2:27" s="671" customFormat="1" ht="13.5" customHeight="1">
      <c r="B197" s="358"/>
      <c r="C197" s="358"/>
      <c r="D197" s="358"/>
      <c r="E197" s="358"/>
      <c r="F197" s="358"/>
      <c r="G197" s="358"/>
      <c r="H197" s="358"/>
      <c r="I197" s="358"/>
      <c r="J197" s="358"/>
      <c r="K197" s="358"/>
      <c r="L197" s="358"/>
      <c r="M197" s="358"/>
      <c r="N197" s="358"/>
      <c r="O197" s="665"/>
      <c r="P197" s="665"/>
      <c r="Q197" s="665"/>
      <c r="R197" s="358"/>
      <c r="S197" s="358"/>
      <c r="T197" s="358"/>
      <c r="U197" s="358"/>
      <c r="V197" s="358"/>
      <c r="W197" s="358"/>
      <c r="X197" s="358"/>
      <c r="Y197" s="358"/>
      <c r="Z197" s="358"/>
      <c r="AA197" s="358"/>
    </row>
    <row r="198" spans="2:27" s="671" customFormat="1" ht="13.5" customHeight="1">
      <c r="B198" s="358"/>
      <c r="C198" s="358"/>
      <c r="D198" s="358"/>
      <c r="E198" s="358"/>
      <c r="F198" s="358"/>
      <c r="G198" s="358"/>
      <c r="H198" s="358"/>
      <c r="I198" s="358"/>
      <c r="J198" s="358"/>
      <c r="K198" s="358"/>
      <c r="L198" s="358"/>
      <c r="M198" s="358"/>
      <c r="N198" s="358"/>
      <c r="O198" s="665"/>
      <c r="P198" s="665"/>
      <c r="Q198" s="665"/>
      <c r="R198" s="358"/>
      <c r="S198" s="358"/>
      <c r="T198" s="358"/>
      <c r="U198" s="358"/>
      <c r="V198" s="358"/>
      <c r="W198" s="358"/>
      <c r="X198" s="358"/>
      <c r="Y198" s="358"/>
      <c r="Z198" s="358"/>
      <c r="AA198" s="358"/>
    </row>
    <row r="199" spans="2:27" s="671" customFormat="1" ht="13.5" customHeight="1">
      <c r="B199" s="358"/>
      <c r="C199" s="358"/>
      <c r="D199" s="358"/>
      <c r="E199" s="358"/>
      <c r="F199" s="358"/>
      <c r="G199" s="358"/>
      <c r="H199" s="358"/>
      <c r="I199" s="358"/>
      <c r="J199" s="358"/>
      <c r="K199" s="358"/>
      <c r="L199" s="358"/>
      <c r="M199" s="358"/>
      <c r="N199" s="358"/>
      <c r="O199" s="665"/>
      <c r="P199" s="665"/>
      <c r="Q199" s="665"/>
      <c r="R199" s="358"/>
      <c r="S199" s="358"/>
      <c r="T199" s="358"/>
      <c r="U199" s="358"/>
      <c r="V199" s="358"/>
      <c r="W199" s="358"/>
      <c r="X199" s="358"/>
      <c r="Y199" s="358"/>
      <c r="Z199" s="358"/>
      <c r="AA199" s="358"/>
    </row>
    <row r="200" spans="2:27" s="671" customFormat="1" ht="13.5" customHeight="1">
      <c r="B200" s="358"/>
      <c r="C200" s="358"/>
      <c r="D200" s="358"/>
      <c r="E200" s="358"/>
      <c r="F200" s="358"/>
      <c r="G200" s="358"/>
      <c r="H200" s="358"/>
      <c r="I200" s="358"/>
      <c r="J200" s="358"/>
      <c r="K200" s="358"/>
      <c r="L200" s="358"/>
      <c r="M200" s="358"/>
      <c r="N200" s="358"/>
      <c r="O200" s="665"/>
      <c r="P200" s="665"/>
      <c r="Q200" s="665"/>
      <c r="R200" s="358"/>
      <c r="S200" s="358"/>
      <c r="T200" s="358"/>
      <c r="U200" s="358"/>
      <c r="V200" s="358"/>
      <c r="W200" s="358"/>
      <c r="X200" s="358"/>
      <c r="Y200" s="358"/>
      <c r="Z200" s="358"/>
      <c r="AA200" s="358"/>
    </row>
    <row r="201" spans="2:27" s="671" customFormat="1" ht="13.5" customHeight="1">
      <c r="B201" s="358"/>
      <c r="C201" s="358"/>
      <c r="D201" s="358"/>
      <c r="E201" s="358"/>
      <c r="F201" s="358"/>
      <c r="G201" s="358"/>
      <c r="H201" s="358"/>
      <c r="I201" s="358"/>
      <c r="J201" s="358"/>
      <c r="K201" s="358"/>
      <c r="L201" s="358"/>
      <c r="M201" s="358"/>
      <c r="N201" s="358"/>
      <c r="O201" s="665"/>
      <c r="P201" s="665"/>
      <c r="Q201" s="665"/>
      <c r="R201" s="358"/>
      <c r="S201" s="358"/>
      <c r="T201" s="358"/>
      <c r="U201" s="358"/>
      <c r="V201" s="358"/>
      <c r="W201" s="358"/>
      <c r="X201" s="358"/>
      <c r="Y201" s="358"/>
      <c r="Z201" s="358"/>
      <c r="AA201" s="358"/>
    </row>
    <row r="202" spans="2:27" s="671" customFormat="1" ht="13.5" customHeight="1">
      <c r="B202" s="358"/>
      <c r="C202" s="358"/>
      <c r="D202" s="358"/>
      <c r="E202" s="358"/>
      <c r="F202" s="358"/>
      <c r="G202" s="358"/>
      <c r="H202" s="358"/>
      <c r="I202" s="358"/>
      <c r="J202" s="358"/>
      <c r="K202" s="358"/>
      <c r="L202" s="358"/>
      <c r="M202" s="358"/>
      <c r="N202" s="358"/>
      <c r="O202" s="665"/>
      <c r="P202" s="665"/>
      <c r="Q202" s="665"/>
      <c r="R202" s="358"/>
      <c r="S202" s="358"/>
      <c r="T202" s="358"/>
      <c r="U202" s="358"/>
      <c r="V202" s="358"/>
      <c r="W202" s="358"/>
      <c r="X202" s="358"/>
      <c r="Y202" s="358"/>
      <c r="Z202" s="358"/>
      <c r="AA202" s="358"/>
    </row>
    <row r="203" spans="2:27" s="671" customFormat="1" ht="13.5" customHeight="1">
      <c r="B203" s="358"/>
      <c r="C203" s="358"/>
      <c r="D203" s="358"/>
      <c r="E203" s="358"/>
      <c r="F203" s="358"/>
      <c r="G203" s="358"/>
      <c r="H203" s="358"/>
      <c r="I203" s="358"/>
      <c r="J203" s="358"/>
      <c r="K203" s="358"/>
      <c r="L203" s="358"/>
      <c r="M203" s="358"/>
      <c r="N203" s="358"/>
      <c r="O203" s="665"/>
      <c r="P203" s="665"/>
      <c r="Q203" s="665"/>
      <c r="R203" s="358"/>
      <c r="S203" s="358"/>
      <c r="T203" s="358"/>
      <c r="U203" s="358"/>
      <c r="V203" s="358"/>
      <c r="W203" s="358"/>
      <c r="X203" s="358"/>
      <c r="Y203" s="358"/>
      <c r="Z203" s="358"/>
      <c r="AA203" s="358"/>
    </row>
    <row r="204" spans="2:27" s="671" customFormat="1" ht="13.5" customHeight="1">
      <c r="B204" s="358"/>
      <c r="C204" s="358"/>
      <c r="D204" s="358"/>
      <c r="E204" s="358"/>
      <c r="F204" s="358"/>
      <c r="G204" s="358"/>
      <c r="H204" s="358"/>
      <c r="I204" s="358"/>
      <c r="J204" s="358"/>
      <c r="K204" s="358"/>
      <c r="L204" s="358"/>
      <c r="M204" s="358"/>
      <c r="N204" s="358"/>
      <c r="O204" s="665"/>
      <c r="P204" s="665"/>
      <c r="Q204" s="665"/>
      <c r="R204" s="358"/>
      <c r="S204" s="358"/>
      <c r="T204" s="358"/>
      <c r="U204" s="358"/>
      <c r="V204" s="358"/>
      <c r="W204" s="358"/>
      <c r="X204" s="358"/>
      <c r="Y204" s="358"/>
      <c r="Z204" s="358"/>
      <c r="AA204" s="358"/>
    </row>
    <row r="205" spans="2:27" s="671" customFormat="1" ht="13.5" customHeight="1">
      <c r="B205" s="358"/>
      <c r="C205" s="358"/>
      <c r="D205" s="358"/>
      <c r="E205" s="358"/>
      <c r="F205" s="358"/>
      <c r="G205" s="358"/>
      <c r="H205" s="358"/>
      <c r="I205" s="358"/>
      <c r="J205" s="358"/>
      <c r="K205" s="358"/>
      <c r="L205" s="358"/>
      <c r="M205" s="358"/>
      <c r="N205" s="358"/>
      <c r="O205" s="665"/>
      <c r="P205" s="665"/>
      <c r="Q205" s="665"/>
      <c r="R205" s="358"/>
      <c r="S205" s="358"/>
      <c r="T205" s="358"/>
      <c r="U205" s="358"/>
      <c r="V205" s="358"/>
      <c r="W205" s="358"/>
      <c r="X205" s="358"/>
      <c r="Y205" s="358"/>
      <c r="Z205" s="358"/>
      <c r="AA205" s="358"/>
    </row>
    <row r="206" spans="2:27" s="671" customFormat="1" ht="13.5" customHeight="1">
      <c r="B206" s="358"/>
      <c r="C206" s="358"/>
      <c r="D206" s="358"/>
      <c r="E206" s="358"/>
      <c r="F206" s="358"/>
      <c r="G206" s="358"/>
      <c r="H206" s="358"/>
      <c r="I206" s="358"/>
      <c r="J206" s="358"/>
      <c r="K206" s="358"/>
      <c r="L206" s="358"/>
      <c r="M206" s="358"/>
      <c r="N206" s="358"/>
      <c r="O206" s="665"/>
      <c r="P206" s="665"/>
      <c r="Q206" s="665"/>
      <c r="R206" s="358"/>
      <c r="S206" s="358"/>
      <c r="T206" s="358"/>
      <c r="U206" s="358"/>
      <c r="V206" s="358"/>
      <c r="W206" s="358"/>
      <c r="X206" s="358"/>
      <c r="Y206" s="358"/>
      <c r="Z206" s="358"/>
      <c r="AA206" s="358"/>
    </row>
    <row r="207" spans="2:27" s="671" customFormat="1" ht="13.5" customHeight="1">
      <c r="B207" s="358"/>
      <c r="C207" s="358"/>
      <c r="D207" s="358"/>
      <c r="E207" s="358"/>
      <c r="F207" s="358"/>
      <c r="G207" s="358"/>
      <c r="H207" s="358"/>
      <c r="I207" s="358"/>
      <c r="J207" s="358"/>
      <c r="K207" s="358"/>
      <c r="L207" s="358"/>
      <c r="M207" s="358"/>
      <c r="N207" s="358"/>
      <c r="O207" s="665"/>
      <c r="P207" s="665"/>
      <c r="Q207" s="665"/>
      <c r="R207" s="358"/>
      <c r="S207" s="358"/>
      <c r="T207" s="358"/>
      <c r="U207" s="358"/>
      <c r="V207" s="358"/>
      <c r="W207" s="358"/>
      <c r="X207" s="358"/>
      <c r="Y207" s="358"/>
      <c r="Z207" s="358"/>
      <c r="AA207" s="358"/>
    </row>
    <row r="208" spans="2:27" s="671" customFormat="1" ht="13.5" customHeight="1">
      <c r="B208" s="358"/>
      <c r="C208" s="358"/>
      <c r="D208" s="358"/>
      <c r="E208" s="358"/>
      <c r="F208" s="358"/>
      <c r="G208" s="358"/>
      <c r="H208" s="358"/>
      <c r="I208" s="358"/>
      <c r="J208" s="358"/>
      <c r="K208" s="358"/>
      <c r="L208" s="358"/>
      <c r="M208" s="358"/>
      <c r="N208" s="358"/>
      <c r="O208" s="665"/>
      <c r="P208" s="665"/>
      <c r="Q208" s="665"/>
      <c r="R208" s="358"/>
      <c r="S208" s="358"/>
      <c r="T208" s="358"/>
      <c r="U208" s="358"/>
      <c r="V208" s="358"/>
      <c r="W208" s="358"/>
      <c r="X208" s="358"/>
      <c r="Y208" s="358"/>
      <c r="Z208" s="358"/>
      <c r="AA208" s="358"/>
    </row>
    <row r="209" spans="2:27" s="671" customFormat="1" ht="13.5" customHeight="1">
      <c r="B209" s="358"/>
      <c r="C209" s="358"/>
      <c r="D209" s="358"/>
      <c r="E209" s="358"/>
      <c r="F209" s="358"/>
      <c r="G209" s="358"/>
      <c r="H209" s="358"/>
      <c r="I209" s="358"/>
      <c r="J209" s="358"/>
      <c r="K209" s="358"/>
      <c r="L209" s="358"/>
      <c r="M209" s="358"/>
      <c r="N209" s="358"/>
      <c r="O209" s="665"/>
      <c r="P209" s="665"/>
      <c r="Q209" s="665"/>
      <c r="R209" s="358"/>
      <c r="S209" s="358"/>
      <c r="T209" s="358"/>
      <c r="U209" s="358"/>
      <c r="V209" s="358"/>
      <c r="W209" s="358"/>
      <c r="X209" s="358"/>
      <c r="Y209" s="358"/>
      <c r="Z209" s="358"/>
      <c r="AA209" s="358"/>
    </row>
    <row r="210" spans="2:27" s="671" customFormat="1" ht="13.5" customHeight="1">
      <c r="B210" s="358"/>
      <c r="C210" s="358"/>
      <c r="D210" s="358"/>
      <c r="E210" s="358"/>
      <c r="F210" s="358"/>
      <c r="G210" s="358"/>
      <c r="H210" s="358"/>
      <c r="I210" s="358"/>
      <c r="J210" s="358"/>
      <c r="K210" s="358"/>
      <c r="L210" s="358"/>
      <c r="M210" s="358"/>
      <c r="N210" s="358"/>
      <c r="O210" s="665"/>
      <c r="P210" s="665"/>
      <c r="Q210" s="665"/>
      <c r="R210" s="358"/>
      <c r="S210" s="358"/>
      <c r="T210" s="358"/>
      <c r="U210" s="358"/>
      <c r="V210" s="358"/>
      <c r="W210" s="358"/>
      <c r="X210" s="358"/>
      <c r="Y210" s="358"/>
      <c r="Z210" s="358"/>
      <c r="AA210" s="358"/>
    </row>
    <row r="211" spans="2:27" s="671" customFormat="1" ht="13.5" customHeight="1">
      <c r="B211" s="358"/>
      <c r="C211" s="358"/>
      <c r="D211" s="358"/>
      <c r="E211" s="358"/>
      <c r="F211" s="358"/>
      <c r="G211" s="358"/>
      <c r="H211" s="358"/>
      <c r="I211" s="358"/>
      <c r="J211" s="358"/>
      <c r="K211" s="358"/>
      <c r="L211" s="358"/>
      <c r="M211" s="358"/>
      <c r="N211" s="358"/>
      <c r="O211" s="665"/>
      <c r="P211" s="665"/>
      <c r="Q211" s="665"/>
      <c r="R211" s="358"/>
      <c r="S211" s="358"/>
      <c r="T211" s="358"/>
      <c r="U211" s="358"/>
      <c r="V211" s="358"/>
      <c r="W211" s="358"/>
      <c r="X211" s="358"/>
      <c r="Y211" s="358"/>
      <c r="Z211" s="358"/>
      <c r="AA211" s="358"/>
    </row>
    <row r="212" spans="2:27" s="671" customFormat="1" ht="13.5" customHeight="1">
      <c r="B212" s="358"/>
      <c r="C212" s="358"/>
      <c r="D212" s="358"/>
      <c r="E212" s="358"/>
      <c r="F212" s="358"/>
      <c r="G212" s="358"/>
      <c r="H212" s="358"/>
      <c r="I212" s="358"/>
      <c r="J212" s="358"/>
      <c r="K212" s="358"/>
      <c r="L212" s="358"/>
      <c r="M212" s="358"/>
      <c r="N212" s="358"/>
      <c r="O212" s="665"/>
      <c r="P212" s="665"/>
      <c r="Q212" s="665"/>
      <c r="R212" s="358"/>
      <c r="S212" s="358"/>
      <c r="T212" s="358"/>
      <c r="U212" s="358"/>
      <c r="V212" s="358"/>
      <c r="W212" s="358"/>
      <c r="X212" s="358"/>
      <c r="Y212" s="358"/>
      <c r="Z212" s="358"/>
      <c r="AA212" s="358"/>
    </row>
    <row r="213" spans="2:27" s="671" customFormat="1" ht="13.5" customHeight="1">
      <c r="B213" s="358"/>
      <c r="C213" s="358"/>
      <c r="D213" s="358"/>
      <c r="E213" s="358"/>
      <c r="F213" s="358"/>
      <c r="G213" s="358"/>
      <c r="H213" s="358"/>
      <c r="I213" s="358"/>
      <c r="J213" s="358"/>
      <c r="K213" s="358"/>
      <c r="L213" s="358"/>
      <c r="M213" s="358"/>
      <c r="N213" s="358"/>
      <c r="O213" s="665"/>
      <c r="P213" s="665"/>
      <c r="Q213" s="665"/>
      <c r="R213" s="358"/>
      <c r="S213" s="358"/>
      <c r="T213" s="358"/>
      <c r="U213" s="358"/>
      <c r="V213" s="358"/>
      <c r="W213" s="358"/>
      <c r="X213" s="358"/>
      <c r="Y213" s="358"/>
      <c r="Z213" s="358"/>
      <c r="AA213" s="358"/>
    </row>
    <row r="214" spans="2:27" s="671" customFormat="1" ht="13.5" customHeight="1">
      <c r="B214" s="358"/>
      <c r="C214" s="358"/>
      <c r="D214" s="358"/>
      <c r="E214" s="358"/>
      <c r="F214" s="358"/>
      <c r="G214" s="358"/>
      <c r="H214" s="358"/>
      <c r="I214" s="358"/>
      <c r="J214" s="358"/>
      <c r="K214" s="358"/>
      <c r="L214" s="358"/>
      <c r="M214" s="358"/>
      <c r="N214" s="358"/>
      <c r="O214" s="665"/>
      <c r="P214" s="665"/>
      <c r="Q214" s="665"/>
      <c r="R214" s="358"/>
      <c r="S214" s="358"/>
      <c r="T214" s="358"/>
      <c r="U214" s="358"/>
      <c r="V214" s="358"/>
      <c r="W214" s="358"/>
      <c r="X214" s="358"/>
      <c r="Y214" s="358"/>
      <c r="Z214" s="358"/>
      <c r="AA214" s="358"/>
    </row>
    <row r="215" spans="2:27" s="671" customFormat="1" ht="13.5" customHeight="1">
      <c r="B215" s="358"/>
      <c r="C215" s="358"/>
      <c r="D215" s="358"/>
      <c r="E215" s="358"/>
      <c r="F215" s="358"/>
      <c r="G215" s="358"/>
      <c r="H215" s="358"/>
      <c r="I215" s="358"/>
      <c r="J215" s="358"/>
      <c r="K215" s="358"/>
      <c r="L215" s="358"/>
      <c r="M215" s="358"/>
      <c r="N215" s="358"/>
      <c r="O215" s="665"/>
      <c r="P215" s="665"/>
      <c r="Q215" s="665"/>
      <c r="R215" s="358"/>
      <c r="S215" s="358"/>
      <c r="T215" s="358"/>
      <c r="U215" s="358"/>
      <c r="V215" s="358"/>
      <c r="W215" s="358"/>
      <c r="X215" s="358"/>
      <c r="Y215" s="358"/>
      <c r="Z215" s="358"/>
      <c r="AA215" s="358"/>
    </row>
    <row r="216" spans="2:27" s="671" customFormat="1" ht="13.5" customHeight="1">
      <c r="B216" s="358"/>
      <c r="C216" s="358"/>
      <c r="D216" s="358"/>
      <c r="E216" s="358"/>
      <c r="F216" s="358"/>
      <c r="G216" s="358"/>
      <c r="H216" s="358"/>
      <c r="I216" s="358"/>
      <c r="J216" s="358"/>
      <c r="K216" s="358"/>
      <c r="L216" s="358"/>
      <c r="M216" s="358"/>
      <c r="N216" s="358"/>
      <c r="O216" s="665"/>
      <c r="P216" s="665"/>
      <c r="Q216" s="665"/>
      <c r="R216" s="358"/>
      <c r="S216" s="358"/>
      <c r="T216" s="358"/>
      <c r="U216" s="358"/>
      <c r="V216" s="358"/>
      <c r="W216" s="358"/>
      <c r="X216" s="358"/>
      <c r="Y216" s="358"/>
      <c r="Z216" s="358"/>
      <c r="AA216" s="358"/>
    </row>
    <row r="217" spans="2:27" s="671" customFormat="1" ht="13.5" customHeight="1">
      <c r="B217" s="358"/>
      <c r="C217" s="358"/>
      <c r="D217" s="358"/>
      <c r="E217" s="358"/>
      <c r="F217" s="358"/>
      <c r="G217" s="358"/>
      <c r="H217" s="358"/>
      <c r="I217" s="358"/>
      <c r="J217" s="358"/>
      <c r="K217" s="358"/>
      <c r="L217" s="358"/>
      <c r="M217" s="358"/>
      <c r="N217" s="358"/>
      <c r="O217" s="665"/>
      <c r="P217" s="665"/>
      <c r="Q217" s="665"/>
      <c r="R217" s="358"/>
      <c r="S217" s="358"/>
      <c r="T217" s="358"/>
      <c r="U217" s="358"/>
      <c r="V217" s="358"/>
      <c r="W217" s="358"/>
      <c r="X217" s="358"/>
      <c r="Y217" s="358"/>
      <c r="Z217" s="358"/>
      <c r="AA217" s="358"/>
    </row>
    <row r="218" spans="2:27" s="671" customFormat="1" ht="13.5" customHeight="1">
      <c r="B218" s="358"/>
      <c r="C218" s="358"/>
      <c r="D218" s="358"/>
      <c r="E218" s="358"/>
      <c r="F218" s="358"/>
      <c r="G218" s="358"/>
      <c r="H218" s="358"/>
      <c r="I218" s="358"/>
      <c r="J218" s="358"/>
      <c r="K218" s="358"/>
      <c r="L218" s="358"/>
      <c r="M218" s="358"/>
      <c r="N218" s="358"/>
      <c r="O218" s="665"/>
      <c r="P218" s="665"/>
      <c r="Q218" s="665"/>
      <c r="R218" s="358"/>
      <c r="S218" s="358"/>
      <c r="T218" s="358"/>
      <c r="U218" s="358"/>
      <c r="V218" s="358"/>
      <c r="W218" s="358"/>
      <c r="X218" s="358"/>
      <c r="Y218" s="358"/>
      <c r="Z218" s="358"/>
      <c r="AA218" s="358"/>
    </row>
    <row r="219" spans="2:27" s="671" customFormat="1" ht="13.5" customHeight="1">
      <c r="B219" s="358"/>
      <c r="C219" s="358"/>
      <c r="D219" s="358"/>
      <c r="E219" s="358"/>
      <c r="F219" s="358"/>
      <c r="G219" s="358"/>
      <c r="H219" s="358"/>
      <c r="I219" s="358"/>
      <c r="J219" s="358"/>
      <c r="K219" s="358"/>
      <c r="L219" s="358"/>
      <c r="M219" s="358"/>
      <c r="N219" s="358"/>
      <c r="O219" s="665"/>
      <c r="P219" s="665"/>
      <c r="Q219" s="665"/>
      <c r="R219" s="358"/>
      <c r="S219" s="358"/>
      <c r="T219" s="358"/>
      <c r="U219" s="358"/>
      <c r="V219" s="358"/>
      <c r="W219" s="358"/>
      <c r="X219" s="358"/>
      <c r="Y219" s="358"/>
      <c r="Z219" s="358"/>
      <c r="AA219" s="358"/>
    </row>
    <row r="220" spans="2:27" s="671" customFormat="1" ht="13.5" customHeight="1">
      <c r="B220" s="358"/>
      <c r="C220" s="358"/>
      <c r="D220" s="358"/>
      <c r="E220" s="358"/>
      <c r="F220" s="358"/>
      <c r="G220" s="358"/>
      <c r="H220" s="358"/>
      <c r="I220" s="358"/>
      <c r="J220" s="358"/>
      <c r="K220" s="358"/>
      <c r="L220" s="358"/>
      <c r="M220" s="358"/>
      <c r="N220" s="358"/>
      <c r="O220" s="665"/>
      <c r="P220" s="665"/>
      <c r="Q220" s="665"/>
      <c r="R220" s="358"/>
      <c r="S220" s="358"/>
      <c r="T220" s="358"/>
      <c r="U220" s="358"/>
      <c r="V220" s="358"/>
      <c r="W220" s="358"/>
      <c r="X220" s="358"/>
      <c r="Y220" s="358"/>
      <c r="Z220" s="358"/>
      <c r="AA220" s="358"/>
    </row>
    <row r="221" spans="2:27" s="671" customFormat="1" ht="13.5" customHeight="1">
      <c r="B221" s="358"/>
      <c r="C221" s="358"/>
      <c r="D221" s="358"/>
      <c r="E221" s="358"/>
      <c r="F221" s="358"/>
      <c r="G221" s="358"/>
      <c r="H221" s="358"/>
      <c r="I221" s="358"/>
      <c r="J221" s="358"/>
      <c r="K221" s="358"/>
      <c r="L221" s="358"/>
      <c r="M221" s="358"/>
      <c r="N221" s="358"/>
      <c r="O221" s="665"/>
      <c r="P221" s="665"/>
      <c r="Q221" s="665"/>
      <c r="R221" s="358"/>
      <c r="S221" s="358"/>
      <c r="T221" s="358"/>
      <c r="U221" s="358"/>
      <c r="V221" s="358"/>
      <c r="W221" s="358"/>
      <c r="X221" s="358"/>
      <c r="Y221" s="358"/>
      <c r="Z221" s="358"/>
      <c r="AA221" s="358"/>
    </row>
    <row r="222" spans="2:27" s="671" customFormat="1" ht="13.5" customHeight="1">
      <c r="B222" s="358"/>
      <c r="C222" s="358"/>
      <c r="D222" s="358"/>
      <c r="E222" s="358"/>
      <c r="F222" s="358"/>
      <c r="G222" s="358"/>
      <c r="H222" s="358"/>
      <c r="I222" s="358"/>
      <c r="J222" s="358"/>
      <c r="K222" s="358"/>
      <c r="L222" s="358"/>
      <c r="M222" s="358"/>
      <c r="N222" s="358"/>
      <c r="O222" s="665"/>
      <c r="P222" s="665"/>
      <c r="Q222" s="665"/>
      <c r="R222" s="358"/>
      <c r="S222" s="358"/>
      <c r="T222" s="358"/>
      <c r="U222" s="358"/>
      <c r="V222" s="358"/>
      <c r="W222" s="358"/>
      <c r="X222" s="358"/>
      <c r="Y222" s="358"/>
      <c r="Z222" s="358"/>
      <c r="AA222" s="358"/>
    </row>
    <row r="223" spans="2:27" s="671" customFormat="1" ht="13.5" customHeight="1">
      <c r="B223" s="358"/>
      <c r="C223" s="358"/>
      <c r="D223" s="358"/>
      <c r="E223" s="358"/>
      <c r="F223" s="358"/>
      <c r="G223" s="358"/>
      <c r="H223" s="358"/>
      <c r="I223" s="358"/>
      <c r="J223" s="358"/>
      <c r="K223" s="358"/>
      <c r="L223" s="358"/>
      <c r="M223" s="358"/>
      <c r="N223" s="358"/>
      <c r="O223" s="665"/>
      <c r="P223" s="665"/>
      <c r="Q223" s="665"/>
      <c r="R223" s="358"/>
      <c r="S223" s="358"/>
      <c r="T223" s="358"/>
      <c r="U223" s="358"/>
      <c r="V223" s="358"/>
      <c r="W223" s="358"/>
      <c r="X223" s="358"/>
      <c r="Y223" s="358"/>
      <c r="Z223" s="358"/>
      <c r="AA223" s="358"/>
    </row>
    <row r="224" spans="2:27" s="671" customFormat="1" ht="13.5" customHeight="1">
      <c r="B224" s="358"/>
      <c r="C224" s="358"/>
      <c r="D224" s="358"/>
      <c r="E224" s="358"/>
      <c r="F224" s="358"/>
      <c r="G224" s="358"/>
      <c r="H224" s="358"/>
      <c r="I224" s="358"/>
      <c r="J224" s="358"/>
      <c r="K224" s="358"/>
      <c r="L224" s="358"/>
      <c r="M224" s="358"/>
      <c r="N224" s="358"/>
      <c r="O224" s="665"/>
      <c r="P224" s="665"/>
      <c r="Q224" s="665"/>
      <c r="R224" s="358"/>
      <c r="S224" s="358"/>
      <c r="T224" s="358"/>
      <c r="U224" s="358"/>
      <c r="V224" s="358"/>
      <c r="W224" s="358"/>
      <c r="X224" s="358"/>
      <c r="Y224" s="358"/>
      <c r="Z224" s="358"/>
      <c r="AA224" s="358"/>
    </row>
    <row r="225" spans="2:27" s="671" customFormat="1" ht="13.5" customHeight="1">
      <c r="B225" s="358"/>
      <c r="C225" s="358"/>
      <c r="D225" s="358"/>
      <c r="E225" s="358"/>
      <c r="F225" s="358"/>
      <c r="G225" s="358"/>
      <c r="H225" s="358"/>
      <c r="I225" s="358"/>
      <c r="J225" s="358"/>
      <c r="K225" s="358"/>
      <c r="L225" s="358"/>
      <c r="M225" s="358"/>
      <c r="N225" s="358"/>
      <c r="O225" s="665"/>
      <c r="P225" s="665"/>
      <c r="Q225" s="665"/>
      <c r="R225" s="358"/>
      <c r="S225" s="358"/>
      <c r="T225" s="358"/>
      <c r="U225" s="358"/>
      <c r="V225" s="358"/>
      <c r="W225" s="358"/>
      <c r="X225" s="358"/>
      <c r="Y225" s="358"/>
      <c r="Z225" s="358"/>
      <c r="AA225" s="358"/>
    </row>
    <row r="226" spans="2:27" s="671" customFormat="1" ht="13.5" customHeight="1">
      <c r="B226" s="358"/>
      <c r="C226" s="358"/>
      <c r="D226" s="358"/>
      <c r="E226" s="358"/>
      <c r="F226" s="358"/>
      <c r="G226" s="358"/>
      <c r="H226" s="358"/>
      <c r="I226" s="358"/>
      <c r="J226" s="358"/>
      <c r="K226" s="358"/>
      <c r="L226" s="358"/>
      <c r="M226" s="358"/>
      <c r="N226" s="358"/>
      <c r="O226" s="665"/>
      <c r="P226" s="665"/>
      <c r="Q226" s="665"/>
      <c r="R226" s="358"/>
      <c r="S226" s="358"/>
      <c r="T226" s="358"/>
      <c r="U226" s="358"/>
      <c r="V226" s="358"/>
      <c r="W226" s="358"/>
      <c r="X226" s="358"/>
      <c r="Y226" s="358"/>
      <c r="Z226" s="358"/>
      <c r="AA226" s="358"/>
    </row>
    <row r="227" spans="2:27" s="671" customFormat="1" ht="13.5" customHeight="1">
      <c r="B227" s="358"/>
      <c r="C227" s="358"/>
      <c r="D227" s="358"/>
      <c r="E227" s="358"/>
      <c r="F227" s="358"/>
      <c r="G227" s="358"/>
      <c r="H227" s="358"/>
      <c r="I227" s="358"/>
      <c r="J227" s="358"/>
      <c r="K227" s="358"/>
      <c r="L227" s="358"/>
      <c r="M227" s="358"/>
      <c r="N227" s="358"/>
      <c r="O227" s="665"/>
      <c r="P227" s="665"/>
      <c r="Q227" s="665"/>
      <c r="R227" s="358"/>
      <c r="S227" s="358"/>
      <c r="T227" s="358"/>
      <c r="U227" s="358"/>
      <c r="V227" s="358"/>
      <c r="W227" s="358"/>
      <c r="X227" s="358"/>
      <c r="Y227" s="358"/>
      <c r="Z227" s="358"/>
      <c r="AA227" s="358"/>
    </row>
    <row r="228" spans="2:27" s="671" customFormat="1" ht="13.5" customHeight="1">
      <c r="B228" s="358"/>
      <c r="C228" s="358"/>
      <c r="D228" s="358"/>
      <c r="E228" s="358"/>
      <c r="F228" s="358"/>
      <c r="G228" s="358"/>
      <c r="H228" s="358"/>
      <c r="I228" s="358"/>
      <c r="J228" s="358"/>
      <c r="K228" s="358"/>
      <c r="L228" s="358"/>
      <c r="M228" s="358"/>
      <c r="N228" s="358"/>
      <c r="O228" s="665"/>
      <c r="P228" s="665"/>
      <c r="Q228" s="665"/>
      <c r="R228" s="358"/>
      <c r="S228" s="358"/>
      <c r="T228" s="358"/>
      <c r="U228" s="358"/>
      <c r="V228" s="358"/>
      <c r="W228" s="358"/>
      <c r="X228" s="358"/>
      <c r="Y228" s="358"/>
      <c r="Z228" s="358"/>
      <c r="AA228" s="358"/>
    </row>
    <row r="229" spans="2:27" s="671" customFormat="1" ht="13.5" customHeight="1">
      <c r="B229" s="358"/>
      <c r="C229" s="358"/>
      <c r="D229" s="358"/>
      <c r="E229" s="358"/>
      <c r="F229" s="358"/>
      <c r="G229" s="358"/>
      <c r="H229" s="358"/>
      <c r="I229" s="358"/>
      <c r="J229" s="358"/>
      <c r="K229" s="358"/>
      <c r="L229" s="358"/>
      <c r="M229" s="358"/>
      <c r="N229" s="358"/>
      <c r="O229" s="665"/>
      <c r="P229" s="665"/>
      <c r="Q229" s="665"/>
      <c r="R229" s="358"/>
      <c r="S229" s="358"/>
      <c r="T229" s="358"/>
      <c r="U229" s="358"/>
      <c r="V229" s="358"/>
      <c r="W229" s="358"/>
      <c r="X229" s="358"/>
      <c r="Y229" s="358"/>
      <c r="Z229" s="358"/>
      <c r="AA229" s="358"/>
    </row>
    <row r="230" spans="2:27" s="671" customFormat="1" ht="13.5" customHeight="1">
      <c r="B230" s="358"/>
      <c r="C230" s="358"/>
      <c r="D230" s="358"/>
      <c r="E230" s="358"/>
      <c r="F230" s="358"/>
      <c r="G230" s="358"/>
      <c r="H230" s="358"/>
      <c r="I230" s="358"/>
      <c r="J230" s="358"/>
      <c r="K230" s="358"/>
      <c r="L230" s="358"/>
      <c r="M230" s="358"/>
      <c r="N230" s="358"/>
      <c r="O230" s="665"/>
      <c r="P230" s="665"/>
      <c r="Q230" s="665"/>
      <c r="R230" s="358"/>
      <c r="S230" s="358"/>
      <c r="T230" s="358"/>
      <c r="U230" s="358"/>
      <c r="V230" s="358"/>
      <c r="W230" s="358"/>
      <c r="X230" s="358"/>
      <c r="Y230" s="358"/>
      <c r="Z230" s="358"/>
      <c r="AA230" s="358"/>
    </row>
    <row r="231" spans="2:27" s="671" customFormat="1" ht="13.5" customHeight="1">
      <c r="B231" s="358"/>
      <c r="C231" s="358"/>
      <c r="D231" s="358"/>
      <c r="E231" s="358"/>
      <c r="F231" s="358"/>
      <c r="G231" s="358"/>
      <c r="H231" s="358"/>
      <c r="I231" s="358"/>
      <c r="J231" s="358"/>
      <c r="K231" s="358"/>
      <c r="L231" s="358"/>
      <c r="M231" s="358"/>
      <c r="N231" s="358"/>
      <c r="O231" s="665"/>
      <c r="P231" s="665"/>
      <c r="Q231" s="665"/>
      <c r="R231" s="358"/>
      <c r="S231" s="358"/>
      <c r="T231" s="358"/>
      <c r="U231" s="358"/>
      <c r="V231" s="358"/>
      <c r="W231" s="358"/>
      <c r="X231" s="358"/>
      <c r="Y231" s="358"/>
      <c r="Z231" s="358"/>
      <c r="AA231" s="358"/>
    </row>
    <row r="232" spans="2:27" s="671" customFormat="1" ht="13.5" customHeight="1">
      <c r="B232" s="358"/>
      <c r="C232" s="358"/>
      <c r="D232" s="358"/>
      <c r="E232" s="358"/>
      <c r="F232" s="358"/>
      <c r="G232" s="358"/>
      <c r="H232" s="358"/>
      <c r="I232" s="358"/>
      <c r="J232" s="358"/>
      <c r="K232" s="358"/>
      <c r="L232" s="358"/>
      <c r="M232" s="358"/>
      <c r="N232" s="358"/>
      <c r="O232" s="665"/>
      <c r="P232" s="665"/>
      <c r="Q232" s="665"/>
      <c r="R232" s="358"/>
      <c r="S232" s="358"/>
      <c r="T232" s="358"/>
      <c r="U232" s="358"/>
      <c r="V232" s="358"/>
      <c r="W232" s="358"/>
      <c r="X232" s="358"/>
      <c r="Y232" s="358"/>
      <c r="Z232" s="358"/>
      <c r="AA232" s="358"/>
    </row>
    <row r="233" spans="2:27" s="671" customFormat="1" ht="13.5" customHeight="1">
      <c r="B233" s="358"/>
      <c r="C233" s="358"/>
      <c r="D233" s="358"/>
      <c r="E233" s="358"/>
      <c r="F233" s="358"/>
      <c r="G233" s="358"/>
      <c r="H233" s="358"/>
      <c r="I233" s="358"/>
      <c r="J233" s="358"/>
      <c r="K233" s="358"/>
      <c r="L233" s="358"/>
      <c r="M233" s="358"/>
      <c r="N233" s="358"/>
      <c r="O233" s="665"/>
      <c r="P233" s="665"/>
      <c r="Q233" s="665"/>
      <c r="R233" s="358"/>
      <c r="S233" s="358"/>
      <c r="T233" s="358"/>
      <c r="U233" s="358"/>
      <c r="V233" s="358"/>
      <c r="W233" s="358"/>
      <c r="X233" s="358"/>
      <c r="Y233" s="358"/>
      <c r="Z233" s="358"/>
      <c r="AA233" s="358"/>
    </row>
    <row r="234" spans="2:27" s="671" customFormat="1" ht="13.5" customHeight="1">
      <c r="B234" s="358"/>
      <c r="C234" s="358"/>
      <c r="D234" s="358"/>
      <c r="E234" s="358"/>
      <c r="F234" s="358"/>
      <c r="G234" s="358"/>
      <c r="H234" s="358"/>
      <c r="I234" s="358"/>
      <c r="J234" s="358"/>
      <c r="K234" s="358"/>
      <c r="L234" s="358"/>
      <c r="M234" s="358"/>
      <c r="N234" s="358"/>
      <c r="O234" s="665"/>
      <c r="P234" s="665"/>
      <c r="Q234" s="665"/>
      <c r="R234" s="358"/>
      <c r="S234" s="358"/>
      <c r="T234" s="358"/>
      <c r="U234" s="358"/>
      <c r="V234" s="358"/>
      <c r="W234" s="358"/>
      <c r="X234" s="358"/>
      <c r="Y234" s="358"/>
      <c r="Z234" s="358"/>
      <c r="AA234" s="358"/>
    </row>
    <row r="235" spans="2:27" s="671" customFormat="1" ht="13.5" customHeight="1">
      <c r="B235" s="358"/>
      <c r="C235" s="358"/>
      <c r="D235" s="358"/>
      <c r="E235" s="358"/>
      <c r="F235" s="358"/>
      <c r="G235" s="358"/>
      <c r="H235" s="358"/>
      <c r="I235" s="358"/>
      <c r="J235" s="358"/>
      <c r="K235" s="358"/>
      <c r="L235" s="358"/>
      <c r="M235" s="358"/>
      <c r="N235" s="358"/>
      <c r="O235" s="665"/>
      <c r="P235" s="665"/>
      <c r="Q235" s="665"/>
      <c r="R235" s="358"/>
      <c r="S235" s="358"/>
      <c r="T235" s="358"/>
      <c r="U235" s="358"/>
      <c r="V235" s="358"/>
      <c r="W235" s="358"/>
      <c r="X235" s="358"/>
      <c r="Y235" s="358"/>
      <c r="Z235" s="358"/>
      <c r="AA235" s="358"/>
    </row>
    <row r="236" spans="2:27" s="671" customFormat="1" ht="13.5" customHeight="1">
      <c r="B236" s="358"/>
      <c r="C236" s="358"/>
      <c r="D236" s="358"/>
      <c r="E236" s="358"/>
      <c r="F236" s="358"/>
      <c r="G236" s="358"/>
      <c r="H236" s="358"/>
      <c r="I236" s="358"/>
      <c r="J236" s="358"/>
      <c r="K236" s="358"/>
      <c r="L236" s="358"/>
      <c r="M236" s="358"/>
      <c r="N236" s="358"/>
      <c r="O236" s="665"/>
      <c r="P236" s="665"/>
      <c r="Q236" s="665"/>
      <c r="R236" s="358"/>
      <c r="S236" s="358"/>
      <c r="T236" s="358"/>
      <c r="U236" s="358"/>
      <c r="V236" s="358"/>
      <c r="W236" s="358"/>
      <c r="X236" s="358"/>
      <c r="Y236" s="358"/>
      <c r="Z236" s="358"/>
      <c r="AA236" s="358"/>
    </row>
    <row r="237" spans="2:27" s="671" customFormat="1" ht="13.5" customHeight="1">
      <c r="B237" s="358"/>
      <c r="C237" s="358"/>
      <c r="D237" s="358"/>
      <c r="E237" s="358"/>
      <c r="F237" s="358"/>
      <c r="G237" s="358"/>
      <c r="H237" s="358"/>
      <c r="I237" s="358"/>
      <c r="J237" s="358"/>
      <c r="K237" s="358"/>
      <c r="L237" s="358"/>
      <c r="M237" s="358"/>
      <c r="N237" s="358"/>
      <c r="O237" s="665"/>
      <c r="P237" s="665"/>
      <c r="Q237" s="665"/>
      <c r="R237" s="358"/>
      <c r="S237" s="358"/>
      <c r="T237" s="358"/>
      <c r="U237" s="358"/>
      <c r="V237" s="358"/>
      <c r="W237" s="358"/>
      <c r="X237" s="358"/>
      <c r="Y237" s="358"/>
      <c r="Z237" s="358"/>
      <c r="AA237" s="358"/>
    </row>
    <row r="238" spans="2:27" s="671" customFormat="1" ht="13.5" customHeight="1">
      <c r="B238" s="358"/>
      <c r="C238" s="358"/>
      <c r="D238" s="358"/>
      <c r="E238" s="358"/>
      <c r="F238" s="358"/>
      <c r="G238" s="358"/>
      <c r="H238" s="358"/>
      <c r="I238" s="358"/>
      <c r="J238" s="358"/>
      <c r="K238" s="358"/>
      <c r="L238" s="358"/>
      <c r="M238" s="358"/>
      <c r="N238" s="358"/>
      <c r="O238" s="665"/>
      <c r="P238" s="665"/>
      <c r="Q238" s="665"/>
      <c r="R238" s="358"/>
      <c r="S238" s="358"/>
      <c r="T238" s="358"/>
      <c r="U238" s="358"/>
      <c r="V238" s="358"/>
      <c r="W238" s="358"/>
      <c r="X238" s="358"/>
      <c r="Y238" s="358"/>
      <c r="Z238" s="358"/>
      <c r="AA238" s="358"/>
    </row>
    <row r="239" spans="2:27" s="671" customFormat="1" ht="13.5" customHeight="1">
      <c r="B239" s="358"/>
      <c r="C239" s="358"/>
      <c r="D239" s="358"/>
      <c r="E239" s="358"/>
      <c r="F239" s="358"/>
      <c r="G239" s="358"/>
      <c r="H239" s="358"/>
      <c r="I239" s="358"/>
      <c r="J239" s="358"/>
      <c r="K239" s="358"/>
      <c r="L239" s="358"/>
      <c r="M239" s="358"/>
      <c r="N239" s="358"/>
      <c r="O239" s="665"/>
      <c r="P239" s="665"/>
      <c r="Q239" s="665"/>
      <c r="R239" s="358"/>
      <c r="S239" s="358"/>
      <c r="T239" s="358"/>
      <c r="U239" s="358"/>
      <c r="V239" s="358"/>
      <c r="W239" s="358"/>
      <c r="X239" s="358"/>
      <c r="Y239" s="358"/>
      <c r="Z239" s="358"/>
      <c r="AA239" s="358"/>
    </row>
    <row r="240" spans="2:27" s="671" customFormat="1" ht="13.5" customHeight="1">
      <c r="B240" s="358"/>
      <c r="C240" s="358"/>
      <c r="D240" s="358"/>
      <c r="E240" s="358"/>
      <c r="F240" s="358"/>
      <c r="G240" s="358"/>
      <c r="H240" s="358"/>
      <c r="I240" s="358"/>
      <c r="J240" s="358"/>
      <c r="K240" s="358"/>
      <c r="L240" s="358"/>
      <c r="M240" s="358"/>
      <c r="N240" s="358"/>
      <c r="O240" s="665"/>
      <c r="P240" s="665"/>
      <c r="Q240" s="665"/>
      <c r="R240" s="358"/>
      <c r="S240" s="358"/>
      <c r="T240" s="358"/>
      <c r="U240" s="358"/>
      <c r="V240" s="358"/>
      <c r="W240" s="358"/>
      <c r="X240" s="358"/>
      <c r="Y240" s="358"/>
      <c r="Z240" s="358"/>
      <c r="AA240" s="358"/>
    </row>
    <row r="241" spans="2:27" s="671" customFormat="1" ht="13.5" customHeight="1">
      <c r="B241" s="358"/>
      <c r="C241" s="358"/>
      <c r="D241" s="358"/>
      <c r="E241" s="358"/>
      <c r="F241" s="358"/>
      <c r="G241" s="358"/>
      <c r="H241" s="358"/>
      <c r="I241" s="358"/>
      <c r="J241" s="358"/>
      <c r="K241" s="358"/>
      <c r="L241" s="358"/>
      <c r="M241" s="358"/>
      <c r="N241" s="358"/>
      <c r="O241" s="665"/>
      <c r="P241" s="665"/>
      <c r="Q241" s="665"/>
      <c r="R241" s="358"/>
      <c r="S241" s="358"/>
      <c r="T241" s="358"/>
      <c r="U241" s="358"/>
      <c r="V241" s="358"/>
      <c r="W241" s="358"/>
      <c r="X241" s="358"/>
      <c r="Y241" s="358"/>
      <c r="Z241" s="358"/>
      <c r="AA241" s="358"/>
    </row>
    <row r="242" spans="2:27" s="671" customFormat="1" ht="13.5" customHeight="1">
      <c r="B242" s="358"/>
      <c r="C242" s="358"/>
      <c r="D242" s="358"/>
      <c r="E242" s="358"/>
      <c r="F242" s="358"/>
      <c r="G242" s="358"/>
      <c r="H242" s="358"/>
      <c r="I242" s="358"/>
      <c r="J242" s="358"/>
      <c r="K242" s="358"/>
      <c r="L242" s="358"/>
      <c r="M242" s="358"/>
      <c r="N242" s="358"/>
      <c r="O242" s="665"/>
      <c r="P242" s="665"/>
      <c r="Q242" s="665"/>
      <c r="R242" s="358"/>
      <c r="S242" s="358"/>
      <c r="T242" s="358"/>
      <c r="U242" s="358"/>
      <c r="V242" s="358"/>
      <c r="W242" s="358"/>
      <c r="X242" s="358"/>
      <c r="Y242" s="358"/>
      <c r="Z242" s="358"/>
      <c r="AA242" s="358"/>
    </row>
    <row r="243" spans="2:27" s="671" customFormat="1" ht="13.5" customHeight="1">
      <c r="B243" s="358"/>
      <c r="C243" s="358"/>
      <c r="D243" s="358"/>
      <c r="E243" s="358"/>
      <c r="F243" s="358"/>
      <c r="G243" s="358"/>
      <c r="H243" s="358"/>
      <c r="I243" s="358"/>
      <c r="J243" s="358"/>
      <c r="K243" s="358"/>
      <c r="L243" s="358"/>
      <c r="M243" s="358"/>
      <c r="N243" s="358"/>
      <c r="O243" s="665"/>
      <c r="P243" s="665"/>
      <c r="Q243" s="665"/>
      <c r="R243" s="358"/>
      <c r="S243" s="358"/>
      <c r="T243" s="358"/>
      <c r="U243" s="358"/>
      <c r="V243" s="358"/>
      <c r="W243" s="358"/>
      <c r="X243" s="358"/>
      <c r="Y243" s="358"/>
      <c r="Z243" s="358"/>
      <c r="AA243" s="358"/>
    </row>
    <row r="244" spans="2:27" s="671" customFormat="1" ht="13.5" customHeight="1">
      <c r="B244" s="358"/>
      <c r="C244" s="358"/>
      <c r="D244" s="358"/>
      <c r="E244" s="358"/>
      <c r="F244" s="358"/>
      <c r="G244" s="358"/>
      <c r="H244" s="358"/>
      <c r="I244" s="358"/>
      <c r="J244" s="358"/>
      <c r="K244" s="358"/>
      <c r="L244" s="358"/>
      <c r="M244" s="358"/>
      <c r="N244" s="358"/>
      <c r="O244" s="665"/>
      <c r="P244" s="665"/>
      <c r="Q244" s="665"/>
      <c r="R244" s="358"/>
      <c r="S244" s="358"/>
      <c r="T244" s="358"/>
      <c r="U244" s="358"/>
      <c r="V244" s="358"/>
      <c r="W244" s="358"/>
      <c r="X244" s="358"/>
      <c r="Y244" s="358"/>
      <c r="Z244" s="358"/>
      <c r="AA244" s="358"/>
    </row>
    <row r="245" spans="2:27" s="671" customFormat="1" ht="13.5" customHeight="1">
      <c r="B245" s="358"/>
      <c r="C245" s="358"/>
      <c r="D245" s="358"/>
      <c r="E245" s="358"/>
      <c r="F245" s="358"/>
      <c r="G245" s="358"/>
      <c r="H245" s="358"/>
      <c r="I245" s="358"/>
      <c r="J245" s="358"/>
      <c r="K245" s="358"/>
      <c r="L245" s="358"/>
      <c r="M245" s="358"/>
      <c r="N245" s="358"/>
      <c r="O245" s="665"/>
      <c r="P245" s="665"/>
      <c r="Q245" s="665"/>
      <c r="R245" s="358"/>
      <c r="S245" s="358"/>
      <c r="T245" s="358"/>
      <c r="U245" s="358"/>
      <c r="V245" s="358"/>
      <c r="W245" s="358"/>
      <c r="X245" s="358"/>
      <c r="Y245" s="358"/>
      <c r="Z245" s="358"/>
      <c r="AA245" s="358"/>
    </row>
    <row r="246" spans="2:27" s="671" customFormat="1" ht="13.5" customHeight="1">
      <c r="B246" s="358"/>
      <c r="C246" s="358"/>
      <c r="D246" s="358"/>
      <c r="E246" s="358"/>
      <c r="F246" s="358"/>
      <c r="G246" s="358"/>
      <c r="H246" s="358"/>
      <c r="I246" s="358"/>
      <c r="J246" s="358"/>
      <c r="K246" s="358"/>
      <c r="L246" s="358"/>
      <c r="M246" s="358"/>
      <c r="N246" s="358"/>
      <c r="O246" s="665"/>
      <c r="P246" s="665"/>
      <c r="Q246" s="665"/>
      <c r="R246" s="358"/>
      <c r="S246" s="358"/>
      <c r="T246" s="358"/>
      <c r="U246" s="358"/>
      <c r="V246" s="358"/>
      <c r="W246" s="358"/>
      <c r="X246" s="358"/>
      <c r="Y246" s="358"/>
      <c r="Z246" s="358"/>
      <c r="AA246" s="358"/>
    </row>
    <row r="247" spans="2:27" s="671" customFormat="1" ht="13.5" customHeight="1">
      <c r="B247" s="358"/>
      <c r="C247" s="358"/>
      <c r="D247" s="358"/>
      <c r="E247" s="358"/>
      <c r="F247" s="358"/>
      <c r="G247" s="358"/>
      <c r="H247" s="358"/>
      <c r="I247" s="358"/>
      <c r="J247" s="358"/>
      <c r="K247" s="358"/>
      <c r="L247" s="358"/>
      <c r="M247" s="358"/>
      <c r="N247" s="358"/>
      <c r="O247" s="665"/>
      <c r="P247" s="665"/>
      <c r="Q247" s="665"/>
      <c r="R247" s="358"/>
      <c r="S247" s="358"/>
      <c r="T247" s="358"/>
      <c r="U247" s="358"/>
      <c r="V247" s="358"/>
      <c r="W247" s="358"/>
      <c r="X247" s="358"/>
      <c r="Y247" s="358"/>
      <c r="Z247" s="358"/>
      <c r="AA247" s="358"/>
    </row>
    <row r="248" spans="2:27" s="671" customFormat="1" ht="13.5" customHeight="1">
      <c r="B248" s="358"/>
      <c r="C248" s="358"/>
      <c r="D248" s="358"/>
      <c r="E248" s="358"/>
      <c r="F248" s="358"/>
      <c r="G248" s="358"/>
      <c r="H248" s="358"/>
      <c r="I248" s="358"/>
      <c r="J248" s="358"/>
      <c r="K248" s="358"/>
      <c r="L248" s="358"/>
      <c r="M248" s="358"/>
      <c r="N248" s="358"/>
      <c r="O248" s="665"/>
      <c r="P248" s="665"/>
      <c r="Q248" s="665"/>
      <c r="R248" s="358"/>
      <c r="S248" s="358"/>
      <c r="T248" s="358"/>
      <c r="U248" s="358"/>
      <c r="V248" s="358"/>
      <c r="W248" s="358"/>
      <c r="X248" s="358"/>
      <c r="Y248" s="358"/>
      <c r="Z248" s="358"/>
      <c r="AA248" s="358"/>
    </row>
    <row r="249" spans="2:27" s="671" customFormat="1" ht="13.5" customHeight="1">
      <c r="B249" s="358"/>
      <c r="C249" s="358"/>
      <c r="D249" s="358"/>
      <c r="E249" s="358"/>
      <c r="F249" s="358"/>
      <c r="G249" s="358"/>
      <c r="H249" s="358"/>
      <c r="I249" s="358"/>
      <c r="J249" s="358"/>
      <c r="K249" s="358"/>
      <c r="L249" s="358"/>
      <c r="M249" s="358"/>
      <c r="N249" s="358"/>
      <c r="O249" s="665"/>
      <c r="P249" s="665"/>
      <c r="Q249" s="665"/>
      <c r="R249" s="358"/>
      <c r="S249" s="358"/>
      <c r="T249" s="358"/>
      <c r="U249" s="358"/>
      <c r="V249" s="358"/>
      <c r="W249" s="358"/>
      <c r="X249" s="358"/>
      <c r="Y249" s="358"/>
      <c r="Z249" s="358"/>
      <c r="AA249" s="358"/>
    </row>
    <row r="250" spans="2:27" s="671" customFormat="1" ht="13.5" customHeight="1">
      <c r="B250" s="358"/>
      <c r="C250" s="358"/>
      <c r="D250" s="358"/>
      <c r="E250" s="358"/>
      <c r="F250" s="358"/>
      <c r="G250" s="358"/>
      <c r="H250" s="358"/>
      <c r="I250" s="358"/>
      <c r="J250" s="358"/>
      <c r="K250" s="358"/>
      <c r="L250" s="358"/>
      <c r="M250" s="358"/>
      <c r="N250" s="358"/>
      <c r="O250" s="665"/>
      <c r="P250" s="665"/>
      <c r="Q250" s="665"/>
      <c r="R250" s="358"/>
      <c r="S250" s="358"/>
      <c r="T250" s="358"/>
      <c r="U250" s="358"/>
      <c r="V250" s="358"/>
      <c r="W250" s="358"/>
      <c r="X250" s="358"/>
      <c r="Y250" s="358"/>
      <c r="Z250" s="358"/>
      <c r="AA250" s="358"/>
    </row>
    <row r="251" spans="2:27" s="671" customFormat="1" ht="13.5" customHeight="1">
      <c r="B251" s="358"/>
      <c r="C251" s="358"/>
      <c r="D251" s="358"/>
      <c r="E251" s="358"/>
      <c r="F251" s="358"/>
      <c r="G251" s="358"/>
      <c r="H251" s="358"/>
      <c r="I251" s="358"/>
      <c r="J251" s="358"/>
      <c r="K251" s="358"/>
      <c r="L251" s="358"/>
      <c r="M251" s="358"/>
      <c r="N251" s="358"/>
      <c r="O251" s="665"/>
      <c r="P251" s="665"/>
      <c r="Q251" s="665"/>
      <c r="R251" s="358"/>
      <c r="S251" s="358"/>
      <c r="T251" s="358"/>
      <c r="U251" s="358"/>
      <c r="V251" s="358"/>
      <c r="W251" s="358"/>
      <c r="X251" s="358"/>
      <c r="Y251" s="358"/>
      <c r="Z251" s="358"/>
      <c r="AA251" s="358"/>
    </row>
    <row r="252" spans="2:27" s="671" customFormat="1" ht="13.5" customHeight="1">
      <c r="B252" s="358"/>
      <c r="C252" s="358"/>
      <c r="D252" s="358"/>
      <c r="E252" s="358"/>
      <c r="F252" s="358"/>
      <c r="G252" s="358"/>
      <c r="H252" s="358"/>
      <c r="I252" s="358"/>
      <c r="J252" s="358"/>
      <c r="K252" s="358"/>
      <c r="L252" s="358"/>
      <c r="M252" s="358"/>
      <c r="N252" s="358"/>
      <c r="O252" s="665"/>
      <c r="P252" s="665"/>
      <c r="Q252" s="665"/>
      <c r="R252" s="358"/>
      <c r="S252" s="358"/>
      <c r="T252" s="358"/>
      <c r="U252" s="358"/>
      <c r="V252" s="358"/>
      <c r="W252" s="358"/>
      <c r="X252" s="358"/>
      <c r="Y252" s="358"/>
      <c r="Z252" s="358"/>
      <c r="AA252" s="358"/>
    </row>
    <row r="253" spans="2:27" s="671" customFormat="1" ht="13.5" customHeight="1">
      <c r="B253" s="358"/>
      <c r="C253" s="358"/>
      <c r="D253" s="358"/>
      <c r="E253" s="358"/>
      <c r="F253" s="358"/>
      <c r="G253" s="358"/>
      <c r="H253" s="358"/>
      <c r="I253" s="358"/>
      <c r="J253" s="358"/>
      <c r="K253" s="358"/>
      <c r="L253" s="358"/>
      <c r="M253" s="358"/>
      <c r="N253" s="358"/>
      <c r="O253" s="665"/>
      <c r="P253" s="665"/>
      <c r="Q253" s="665"/>
      <c r="R253" s="358"/>
      <c r="S253" s="358"/>
      <c r="T253" s="358"/>
      <c r="U253" s="358"/>
      <c r="V253" s="358"/>
      <c r="W253" s="358"/>
      <c r="X253" s="358"/>
      <c r="Y253" s="358"/>
      <c r="Z253" s="358"/>
      <c r="AA253" s="358"/>
    </row>
    <row r="254" spans="2:27" s="671" customFormat="1" ht="13.5" customHeight="1">
      <c r="B254" s="358"/>
      <c r="C254" s="358"/>
      <c r="D254" s="358"/>
      <c r="E254" s="358"/>
      <c r="F254" s="358"/>
      <c r="G254" s="358"/>
      <c r="H254" s="358"/>
      <c r="I254" s="358"/>
      <c r="J254" s="358"/>
      <c r="K254" s="358"/>
      <c r="L254" s="358"/>
      <c r="M254" s="358"/>
      <c r="N254" s="358"/>
      <c r="O254" s="665"/>
      <c r="P254" s="665"/>
      <c r="Q254" s="665"/>
      <c r="R254" s="358"/>
      <c r="S254" s="358"/>
      <c r="T254" s="358"/>
      <c r="U254" s="358"/>
      <c r="V254" s="358"/>
      <c r="W254" s="358"/>
      <c r="X254" s="358"/>
      <c r="Y254" s="358"/>
      <c r="Z254" s="358"/>
      <c r="AA254" s="358"/>
    </row>
    <row r="255" spans="2:27" s="671" customFormat="1" ht="13.5" customHeight="1">
      <c r="B255" s="358"/>
      <c r="C255" s="358"/>
      <c r="D255" s="358"/>
      <c r="E255" s="358"/>
      <c r="F255" s="358"/>
      <c r="G255" s="358"/>
      <c r="H255" s="358"/>
      <c r="I255" s="358"/>
      <c r="J255" s="358"/>
      <c r="K255" s="358"/>
      <c r="L255" s="358"/>
      <c r="M255" s="358"/>
      <c r="N255" s="358"/>
      <c r="O255" s="665"/>
      <c r="P255" s="665"/>
      <c r="Q255" s="665"/>
      <c r="R255" s="358"/>
      <c r="S255" s="358"/>
      <c r="T255" s="358"/>
      <c r="U255" s="358"/>
      <c r="V255" s="358"/>
      <c r="W255" s="358"/>
      <c r="X255" s="358"/>
      <c r="Y255" s="358"/>
      <c r="Z255" s="358"/>
      <c r="AA255" s="358"/>
    </row>
    <row r="256" spans="2:27" s="671" customFormat="1" ht="13.5" customHeight="1">
      <c r="B256" s="358"/>
      <c r="C256" s="358"/>
      <c r="D256" s="358"/>
      <c r="E256" s="358"/>
      <c r="F256" s="358"/>
      <c r="G256" s="358"/>
      <c r="H256" s="358"/>
      <c r="I256" s="358"/>
      <c r="J256" s="358"/>
      <c r="K256" s="358"/>
      <c r="L256" s="358"/>
      <c r="M256" s="358"/>
      <c r="N256" s="358"/>
      <c r="O256" s="665"/>
      <c r="P256" s="665"/>
      <c r="Q256" s="665"/>
      <c r="R256" s="358"/>
      <c r="S256" s="358"/>
      <c r="T256" s="358"/>
      <c r="U256" s="358"/>
      <c r="V256" s="358"/>
      <c r="W256" s="358"/>
      <c r="X256" s="358"/>
      <c r="Y256" s="358"/>
      <c r="Z256" s="358"/>
      <c r="AA256" s="358"/>
    </row>
    <row r="257" spans="2:27" s="671" customFormat="1" ht="13.5" customHeight="1">
      <c r="B257" s="358"/>
      <c r="C257" s="358"/>
      <c r="D257" s="358"/>
      <c r="E257" s="358"/>
      <c r="F257" s="358"/>
      <c r="G257" s="358"/>
      <c r="H257" s="358"/>
      <c r="I257" s="358"/>
      <c r="J257" s="358"/>
      <c r="K257" s="358"/>
      <c r="L257" s="358"/>
      <c r="M257" s="358"/>
      <c r="N257" s="358"/>
      <c r="O257" s="665"/>
      <c r="P257" s="665"/>
      <c r="Q257" s="665"/>
      <c r="R257" s="358"/>
      <c r="S257" s="358"/>
      <c r="T257" s="358"/>
      <c r="U257" s="358"/>
      <c r="V257" s="358"/>
      <c r="W257" s="358"/>
      <c r="X257" s="358"/>
      <c r="Y257" s="358"/>
      <c r="Z257" s="358"/>
      <c r="AA257" s="358"/>
    </row>
    <row r="258" spans="2:27" s="671" customFormat="1" ht="13.5" customHeight="1">
      <c r="B258" s="358"/>
      <c r="C258" s="358"/>
      <c r="D258" s="358"/>
      <c r="E258" s="358"/>
      <c r="F258" s="358"/>
      <c r="G258" s="358"/>
      <c r="H258" s="358"/>
      <c r="I258" s="358"/>
      <c r="J258" s="358"/>
      <c r="K258" s="358"/>
      <c r="L258" s="358"/>
      <c r="M258" s="358"/>
      <c r="N258" s="358"/>
      <c r="O258" s="665"/>
      <c r="P258" s="665"/>
      <c r="Q258" s="665"/>
      <c r="R258" s="358"/>
      <c r="S258" s="358"/>
      <c r="T258" s="358"/>
      <c r="U258" s="358"/>
      <c r="V258" s="358"/>
      <c r="W258" s="358"/>
      <c r="X258" s="358"/>
      <c r="Y258" s="358"/>
      <c r="Z258" s="358"/>
      <c r="AA258" s="358"/>
    </row>
    <row r="259" spans="2:27" s="671" customFormat="1" ht="13.5" customHeight="1">
      <c r="B259" s="358"/>
      <c r="C259" s="358"/>
      <c r="D259" s="358"/>
      <c r="E259" s="358"/>
      <c r="F259" s="358"/>
      <c r="G259" s="358"/>
      <c r="H259" s="358"/>
      <c r="I259" s="358"/>
      <c r="J259" s="358"/>
      <c r="K259" s="358"/>
      <c r="L259" s="358"/>
      <c r="M259" s="358"/>
      <c r="N259" s="358"/>
      <c r="O259" s="665"/>
      <c r="P259" s="665"/>
      <c r="Q259" s="665"/>
      <c r="R259" s="358"/>
      <c r="S259" s="358"/>
      <c r="T259" s="358"/>
      <c r="U259" s="358"/>
      <c r="V259" s="358"/>
      <c r="W259" s="358"/>
      <c r="X259" s="358"/>
      <c r="Y259" s="358"/>
      <c r="Z259" s="358"/>
      <c r="AA259" s="358"/>
    </row>
    <row r="260" spans="2:27" s="671" customFormat="1" ht="13.5" customHeight="1">
      <c r="B260" s="358"/>
      <c r="C260" s="358"/>
      <c r="D260" s="358"/>
      <c r="E260" s="358"/>
      <c r="F260" s="358"/>
      <c r="G260" s="358"/>
      <c r="H260" s="358"/>
      <c r="I260" s="358"/>
      <c r="J260" s="358"/>
      <c r="K260" s="358"/>
      <c r="L260" s="358"/>
      <c r="M260" s="358"/>
      <c r="N260" s="358"/>
      <c r="O260" s="665"/>
      <c r="P260" s="665"/>
      <c r="Q260" s="665"/>
      <c r="R260" s="358"/>
      <c r="S260" s="358"/>
      <c r="T260" s="358"/>
      <c r="U260" s="358"/>
      <c r="V260" s="358"/>
      <c r="W260" s="358"/>
      <c r="X260" s="358"/>
      <c r="Y260" s="358"/>
      <c r="Z260" s="358"/>
      <c r="AA260" s="358"/>
    </row>
    <row r="261" spans="2:27" s="671" customFormat="1" ht="13.5" customHeight="1">
      <c r="B261" s="358"/>
      <c r="C261" s="358"/>
      <c r="D261" s="358"/>
      <c r="E261" s="358"/>
      <c r="F261" s="358"/>
      <c r="G261" s="358"/>
      <c r="H261" s="358"/>
      <c r="I261" s="358"/>
      <c r="J261" s="358"/>
      <c r="K261" s="358"/>
      <c r="L261" s="358"/>
      <c r="M261" s="358"/>
      <c r="N261" s="358"/>
      <c r="O261" s="665"/>
      <c r="P261" s="665"/>
      <c r="Q261" s="665"/>
      <c r="R261" s="358"/>
      <c r="S261" s="358"/>
      <c r="T261" s="358"/>
      <c r="U261" s="358"/>
      <c r="V261" s="358"/>
      <c r="W261" s="358"/>
      <c r="X261" s="358"/>
      <c r="Y261" s="358"/>
      <c r="Z261" s="358"/>
      <c r="AA261" s="358"/>
    </row>
    <row r="262" spans="2:27" s="671" customFormat="1" ht="13.5" customHeight="1">
      <c r="B262" s="358"/>
      <c r="C262" s="358"/>
      <c r="D262" s="358"/>
      <c r="E262" s="358"/>
      <c r="F262" s="358"/>
      <c r="G262" s="358"/>
      <c r="H262" s="358"/>
      <c r="I262" s="358"/>
      <c r="J262" s="358"/>
      <c r="K262" s="358"/>
      <c r="L262" s="358"/>
      <c r="M262" s="358"/>
      <c r="N262" s="358"/>
      <c r="O262" s="665"/>
      <c r="P262" s="665"/>
      <c r="Q262" s="665"/>
      <c r="R262" s="358"/>
      <c r="S262" s="358"/>
      <c r="T262" s="358"/>
      <c r="U262" s="358"/>
      <c r="V262" s="358"/>
      <c r="W262" s="358"/>
      <c r="X262" s="358"/>
      <c r="Y262" s="358"/>
      <c r="Z262" s="358"/>
      <c r="AA262" s="358"/>
    </row>
    <row r="263" spans="2:27" s="671" customFormat="1" ht="13.5" customHeight="1">
      <c r="B263" s="358"/>
      <c r="C263" s="358"/>
      <c r="D263" s="358"/>
      <c r="E263" s="358"/>
      <c r="F263" s="358"/>
      <c r="G263" s="358"/>
      <c r="H263" s="358"/>
      <c r="I263" s="358"/>
      <c r="J263" s="358"/>
      <c r="K263" s="358"/>
      <c r="L263" s="358"/>
      <c r="M263" s="358"/>
      <c r="N263" s="358"/>
      <c r="O263" s="665"/>
      <c r="P263" s="665"/>
      <c r="Q263" s="665"/>
      <c r="R263" s="358"/>
      <c r="S263" s="358"/>
      <c r="T263" s="358"/>
      <c r="U263" s="358"/>
      <c r="V263" s="358"/>
      <c r="W263" s="358"/>
      <c r="X263" s="358"/>
      <c r="Y263" s="358"/>
      <c r="Z263" s="358"/>
      <c r="AA263" s="358"/>
    </row>
    <row r="264" spans="2:27" s="671" customFormat="1" ht="13.5" customHeight="1">
      <c r="B264" s="358"/>
      <c r="C264" s="358"/>
      <c r="D264" s="358"/>
      <c r="E264" s="358"/>
      <c r="F264" s="358"/>
      <c r="G264" s="358"/>
      <c r="H264" s="358"/>
      <c r="I264" s="358"/>
      <c r="J264" s="358"/>
      <c r="K264" s="358"/>
      <c r="L264" s="358"/>
      <c r="M264" s="358"/>
      <c r="N264" s="358"/>
      <c r="O264" s="665"/>
      <c r="P264" s="665"/>
      <c r="Q264" s="665"/>
      <c r="R264" s="358"/>
      <c r="S264" s="358"/>
      <c r="T264" s="358"/>
      <c r="U264" s="358"/>
      <c r="V264" s="358"/>
      <c r="W264" s="358"/>
      <c r="X264" s="358"/>
      <c r="Y264" s="358"/>
      <c r="Z264" s="358"/>
      <c r="AA264" s="358"/>
    </row>
    <row r="265" spans="2:27" s="671" customFormat="1" ht="13.5" customHeight="1">
      <c r="B265" s="358"/>
      <c r="C265" s="358"/>
      <c r="D265" s="358"/>
      <c r="E265" s="358"/>
      <c r="F265" s="358"/>
      <c r="G265" s="358"/>
      <c r="H265" s="358"/>
      <c r="I265" s="358"/>
      <c r="J265" s="358"/>
      <c r="K265" s="358"/>
      <c r="L265" s="358"/>
      <c r="M265" s="358"/>
      <c r="N265" s="358"/>
      <c r="O265" s="665"/>
      <c r="P265" s="665"/>
      <c r="Q265" s="665"/>
      <c r="R265" s="358"/>
      <c r="S265" s="358"/>
      <c r="T265" s="358"/>
      <c r="U265" s="358"/>
      <c r="V265" s="358"/>
      <c r="W265" s="358"/>
      <c r="X265" s="358"/>
      <c r="Y265" s="358"/>
      <c r="Z265" s="358"/>
      <c r="AA265" s="358"/>
    </row>
    <row r="266" spans="2:27" s="671" customFormat="1" ht="13.5" customHeight="1">
      <c r="B266" s="358"/>
      <c r="C266" s="358"/>
      <c r="D266" s="358"/>
      <c r="E266" s="358"/>
      <c r="F266" s="358"/>
      <c r="G266" s="358"/>
      <c r="H266" s="358"/>
      <c r="I266" s="358"/>
      <c r="J266" s="358"/>
      <c r="K266" s="358"/>
      <c r="L266" s="358"/>
      <c r="M266" s="358"/>
      <c r="N266" s="358"/>
      <c r="O266" s="665"/>
      <c r="P266" s="665"/>
      <c r="Q266" s="665"/>
      <c r="R266" s="358"/>
      <c r="S266" s="358"/>
      <c r="T266" s="358"/>
      <c r="U266" s="358"/>
      <c r="V266" s="358"/>
      <c r="W266" s="358"/>
      <c r="X266" s="358"/>
      <c r="Y266" s="358"/>
      <c r="Z266" s="358"/>
      <c r="AA266" s="358"/>
    </row>
    <row r="267" spans="2:27" s="671" customFormat="1" ht="13.5" customHeight="1">
      <c r="B267" s="358"/>
      <c r="C267" s="358"/>
      <c r="D267" s="358"/>
      <c r="E267" s="358"/>
      <c r="F267" s="358"/>
      <c r="G267" s="358"/>
      <c r="H267" s="358"/>
      <c r="I267" s="358"/>
      <c r="J267" s="358"/>
      <c r="K267" s="358"/>
      <c r="L267" s="358"/>
      <c r="M267" s="358"/>
      <c r="N267" s="358"/>
      <c r="O267" s="665"/>
      <c r="P267" s="665"/>
      <c r="Q267" s="665"/>
      <c r="R267" s="358"/>
      <c r="S267" s="358"/>
      <c r="T267" s="358"/>
      <c r="U267" s="358"/>
      <c r="V267" s="358"/>
      <c r="W267" s="358"/>
      <c r="X267" s="358"/>
      <c r="Y267" s="358"/>
      <c r="Z267" s="358"/>
      <c r="AA267" s="358"/>
    </row>
    <row r="268" spans="2:27" s="671" customFormat="1" ht="13.5" customHeight="1">
      <c r="B268" s="358"/>
      <c r="C268" s="358"/>
      <c r="D268" s="358"/>
      <c r="E268" s="358"/>
      <c r="F268" s="358"/>
      <c r="G268" s="358"/>
      <c r="H268" s="358"/>
      <c r="I268" s="358"/>
      <c r="J268" s="358"/>
      <c r="K268" s="358"/>
      <c r="L268" s="358"/>
      <c r="M268" s="358"/>
      <c r="N268" s="358"/>
      <c r="O268" s="665"/>
      <c r="P268" s="665"/>
      <c r="Q268" s="665"/>
      <c r="R268" s="358"/>
      <c r="S268" s="358"/>
      <c r="T268" s="358"/>
      <c r="U268" s="358"/>
      <c r="V268" s="358"/>
      <c r="W268" s="358"/>
      <c r="X268" s="358"/>
      <c r="Y268" s="358"/>
      <c r="Z268" s="358"/>
      <c r="AA268" s="358"/>
    </row>
    <row r="269" spans="2:27" s="671" customFormat="1" ht="13.5" customHeight="1">
      <c r="B269" s="358"/>
      <c r="C269" s="358"/>
      <c r="D269" s="358"/>
      <c r="E269" s="358"/>
      <c r="F269" s="358"/>
      <c r="G269" s="358"/>
      <c r="H269" s="358"/>
      <c r="I269" s="358"/>
      <c r="J269" s="358"/>
      <c r="K269" s="358"/>
      <c r="L269" s="358"/>
      <c r="M269" s="358"/>
      <c r="N269" s="358"/>
      <c r="O269" s="665"/>
      <c r="P269" s="665"/>
      <c r="Q269" s="665"/>
      <c r="R269" s="358"/>
      <c r="S269" s="358"/>
      <c r="T269" s="358"/>
      <c r="U269" s="358"/>
      <c r="V269" s="358"/>
      <c r="W269" s="358"/>
      <c r="X269" s="358"/>
      <c r="Y269" s="358"/>
      <c r="Z269" s="358"/>
      <c r="AA269" s="358"/>
    </row>
    <row r="270" spans="2:27" s="671" customFormat="1" ht="13.5" customHeight="1">
      <c r="B270" s="358"/>
      <c r="C270" s="358"/>
      <c r="D270" s="358"/>
      <c r="E270" s="358"/>
      <c r="F270" s="358"/>
      <c r="G270" s="358"/>
      <c r="H270" s="358"/>
      <c r="I270" s="358"/>
      <c r="J270" s="358"/>
      <c r="K270" s="358"/>
      <c r="L270" s="358"/>
      <c r="M270" s="358"/>
      <c r="N270" s="358"/>
      <c r="O270" s="665"/>
      <c r="P270" s="665"/>
      <c r="Q270" s="665"/>
      <c r="R270" s="358"/>
      <c r="S270" s="358"/>
      <c r="T270" s="358"/>
      <c r="U270" s="358"/>
      <c r="V270" s="358"/>
      <c r="W270" s="358"/>
      <c r="X270" s="358"/>
      <c r="Y270" s="358"/>
      <c r="Z270" s="358"/>
      <c r="AA270" s="358"/>
    </row>
    <row r="271" spans="2:27" s="671" customFormat="1" ht="13.5" customHeight="1">
      <c r="B271" s="358"/>
      <c r="C271" s="358"/>
      <c r="D271" s="358"/>
      <c r="E271" s="358"/>
      <c r="F271" s="358"/>
      <c r="G271" s="358"/>
      <c r="H271" s="358"/>
      <c r="I271" s="358"/>
      <c r="J271" s="358"/>
      <c r="K271" s="358"/>
      <c r="L271" s="358"/>
      <c r="M271" s="358"/>
      <c r="N271" s="358"/>
      <c r="O271" s="665"/>
      <c r="P271" s="665"/>
      <c r="Q271" s="665"/>
      <c r="R271" s="358"/>
      <c r="S271" s="358"/>
      <c r="T271" s="358"/>
      <c r="U271" s="358"/>
      <c r="V271" s="358"/>
      <c r="W271" s="358"/>
      <c r="X271" s="358"/>
      <c r="Y271" s="358"/>
      <c r="Z271" s="358"/>
      <c r="AA271" s="358"/>
    </row>
    <row r="272" spans="2:27" s="671" customFormat="1" ht="13.5" customHeight="1">
      <c r="B272" s="358"/>
      <c r="C272" s="358"/>
      <c r="D272" s="358"/>
      <c r="E272" s="358"/>
      <c r="F272" s="358"/>
      <c r="G272" s="358"/>
      <c r="H272" s="358"/>
      <c r="I272" s="358"/>
      <c r="J272" s="358"/>
      <c r="K272" s="358"/>
      <c r="L272" s="358"/>
      <c r="M272" s="358"/>
      <c r="N272" s="358"/>
      <c r="O272" s="665"/>
      <c r="P272" s="665"/>
      <c r="Q272" s="665"/>
      <c r="R272" s="358"/>
      <c r="S272" s="358"/>
      <c r="T272" s="358"/>
      <c r="U272" s="358"/>
      <c r="V272" s="358"/>
      <c r="W272" s="358"/>
      <c r="X272" s="358"/>
      <c r="Y272" s="358"/>
      <c r="Z272" s="358"/>
      <c r="AA272" s="358"/>
    </row>
    <row r="273" spans="2:27" s="671" customFormat="1" ht="13.5" customHeight="1">
      <c r="B273" s="358"/>
      <c r="C273" s="358"/>
      <c r="D273" s="358"/>
      <c r="E273" s="358"/>
      <c r="F273" s="358"/>
      <c r="G273" s="358"/>
      <c r="H273" s="358"/>
      <c r="I273" s="358"/>
      <c r="J273" s="358"/>
      <c r="K273" s="358"/>
      <c r="L273" s="358"/>
      <c r="M273" s="358"/>
      <c r="N273" s="358"/>
      <c r="O273" s="665"/>
      <c r="P273" s="665"/>
      <c r="Q273" s="665"/>
      <c r="R273" s="358"/>
      <c r="S273" s="358"/>
      <c r="T273" s="358"/>
      <c r="U273" s="358"/>
      <c r="V273" s="358"/>
      <c r="W273" s="358"/>
      <c r="X273" s="358"/>
      <c r="Y273" s="358"/>
      <c r="Z273" s="358"/>
      <c r="AA273" s="358"/>
    </row>
    <row r="274" spans="2:27" s="671" customFormat="1" ht="13.5" customHeight="1">
      <c r="B274" s="358"/>
      <c r="C274" s="358"/>
      <c r="D274" s="358"/>
      <c r="E274" s="358"/>
      <c r="F274" s="358"/>
      <c r="G274" s="358"/>
      <c r="H274" s="358"/>
      <c r="I274" s="358"/>
      <c r="J274" s="358"/>
      <c r="K274" s="358"/>
      <c r="L274" s="358"/>
      <c r="M274" s="358"/>
      <c r="N274" s="358"/>
      <c r="O274" s="665"/>
      <c r="P274" s="665"/>
      <c r="Q274" s="665"/>
      <c r="R274" s="358"/>
      <c r="S274" s="358"/>
      <c r="T274" s="358"/>
      <c r="U274" s="358"/>
      <c r="V274" s="358"/>
      <c r="W274" s="358"/>
      <c r="X274" s="358"/>
      <c r="Y274" s="358"/>
      <c r="Z274" s="358"/>
      <c r="AA274" s="358"/>
    </row>
    <row r="275" spans="2:27" s="671" customFormat="1" ht="13.5" customHeight="1">
      <c r="B275" s="358"/>
      <c r="C275" s="358"/>
      <c r="D275" s="358"/>
      <c r="E275" s="358"/>
      <c r="F275" s="358"/>
      <c r="G275" s="358"/>
      <c r="H275" s="358"/>
      <c r="I275" s="358"/>
      <c r="J275" s="358"/>
      <c r="K275" s="358"/>
      <c r="L275" s="358"/>
      <c r="M275" s="358"/>
      <c r="N275" s="358"/>
      <c r="O275" s="665"/>
      <c r="P275" s="665"/>
      <c r="Q275" s="665"/>
      <c r="R275" s="358"/>
      <c r="S275" s="358"/>
      <c r="T275" s="358"/>
      <c r="U275" s="358"/>
      <c r="V275" s="358"/>
      <c r="W275" s="358"/>
      <c r="X275" s="358"/>
      <c r="Y275" s="358"/>
      <c r="Z275" s="358"/>
      <c r="AA275" s="358"/>
    </row>
    <row r="276" spans="2:27" s="671" customFormat="1" ht="13.5" customHeight="1">
      <c r="B276" s="358"/>
      <c r="C276" s="358"/>
      <c r="D276" s="358"/>
      <c r="E276" s="358"/>
      <c r="F276" s="358"/>
      <c r="G276" s="358"/>
      <c r="H276" s="358"/>
      <c r="I276" s="358"/>
      <c r="J276" s="358"/>
      <c r="K276" s="358"/>
      <c r="L276" s="358"/>
      <c r="M276" s="358"/>
      <c r="N276" s="358"/>
      <c r="O276" s="665"/>
      <c r="P276" s="665"/>
      <c r="Q276" s="665"/>
      <c r="R276" s="358"/>
      <c r="S276" s="358"/>
      <c r="T276" s="358"/>
      <c r="U276" s="358"/>
      <c r="V276" s="358"/>
      <c r="W276" s="358"/>
      <c r="X276" s="358"/>
      <c r="Y276" s="358"/>
      <c r="Z276" s="358"/>
      <c r="AA276" s="358"/>
    </row>
    <row r="277" spans="2:27" s="671" customFormat="1" ht="13.5" customHeight="1">
      <c r="B277" s="358"/>
      <c r="C277" s="358"/>
      <c r="D277" s="358"/>
      <c r="E277" s="358"/>
      <c r="F277" s="358"/>
      <c r="G277" s="358"/>
      <c r="H277" s="358"/>
      <c r="I277" s="358"/>
      <c r="J277" s="358"/>
      <c r="K277" s="358"/>
      <c r="L277" s="358"/>
      <c r="M277" s="358"/>
      <c r="N277" s="358"/>
      <c r="O277" s="665"/>
      <c r="P277" s="665"/>
      <c r="Q277" s="665"/>
      <c r="R277" s="358"/>
      <c r="S277" s="358"/>
      <c r="T277" s="358"/>
      <c r="U277" s="358"/>
      <c r="V277" s="358"/>
      <c r="W277" s="358"/>
      <c r="X277" s="358"/>
      <c r="Y277" s="358"/>
      <c r="Z277" s="358"/>
      <c r="AA277" s="358"/>
    </row>
    <row r="278" spans="2:27" ht="13.5" customHeight="1">
      <c r="B278" s="453"/>
      <c r="C278" s="453"/>
      <c r="D278" s="453"/>
      <c r="E278" s="453"/>
      <c r="F278" s="453"/>
      <c r="G278" s="453"/>
      <c r="H278" s="453"/>
      <c r="I278" s="453"/>
      <c r="J278" s="453"/>
      <c r="K278" s="453"/>
      <c r="L278" s="453"/>
      <c r="M278" s="453"/>
      <c r="N278" s="453"/>
      <c r="O278" s="665"/>
      <c r="P278" s="665"/>
      <c r="Q278" s="665"/>
      <c r="R278" s="358"/>
      <c r="S278" s="358"/>
      <c r="T278" s="358"/>
      <c r="U278" s="358"/>
      <c r="V278" s="358"/>
      <c r="W278" s="358"/>
      <c r="X278" s="358"/>
      <c r="Y278" s="358"/>
      <c r="Z278" s="358"/>
      <c r="AA278" s="358"/>
    </row>
    <row r="279" spans="2:27" ht="13.5" customHeight="1">
      <c r="B279" s="453"/>
      <c r="C279" s="453"/>
      <c r="D279" s="453"/>
      <c r="E279" s="453"/>
      <c r="F279" s="453"/>
      <c r="G279" s="453"/>
      <c r="H279" s="453"/>
      <c r="I279" s="453"/>
      <c r="J279" s="453"/>
      <c r="K279" s="453"/>
      <c r="L279" s="453"/>
      <c r="M279" s="453"/>
      <c r="N279" s="453"/>
      <c r="O279" s="665"/>
      <c r="P279" s="665"/>
      <c r="Q279" s="665"/>
      <c r="R279" s="358"/>
      <c r="S279" s="358"/>
      <c r="T279" s="358"/>
      <c r="U279" s="358"/>
      <c r="V279" s="358"/>
      <c r="W279" s="358"/>
      <c r="X279" s="358"/>
      <c r="Y279" s="358"/>
      <c r="Z279" s="358"/>
      <c r="AA279" s="358"/>
    </row>
    <row r="280" spans="2:27" ht="13.5" customHeight="1">
      <c r="B280" s="453"/>
      <c r="C280" s="453"/>
      <c r="D280" s="453"/>
      <c r="E280" s="453"/>
      <c r="F280" s="453"/>
      <c r="G280" s="453"/>
      <c r="H280" s="453"/>
      <c r="I280" s="453"/>
      <c r="J280" s="453"/>
      <c r="K280" s="453"/>
      <c r="L280" s="453"/>
      <c r="M280" s="453"/>
      <c r="N280" s="453"/>
      <c r="O280" s="665"/>
      <c r="P280" s="665"/>
      <c r="Q280" s="665"/>
      <c r="R280" s="358"/>
      <c r="S280" s="358"/>
      <c r="T280" s="358"/>
      <c r="U280" s="358"/>
      <c r="V280" s="358"/>
      <c r="W280" s="358"/>
      <c r="X280" s="358"/>
      <c r="Y280" s="358"/>
      <c r="Z280" s="358"/>
      <c r="AA280" s="358"/>
    </row>
    <row r="281" spans="2:27" ht="13.5" customHeight="1">
      <c r="B281" s="453"/>
      <c r="C281" s="453"/>
      <c r="D281" s="453"/>
      <c r="E281" s="453"/>
      <c r="F281" s="453"/>
      <c r="G281" s="453"/>
      <c r="H281" s="453"/>
      <c r="I281" s="453"/>
      <c r="J281" s="453"/>
      <c r="K281" s="453"/>
      <c r="L281" s="453"/>
      <c r="M281" s="453"/>
      <c r="N281" s="453"/>
      <c r="O281" s="665"/>
      <c r="P281" s="665"/>
      <c r="Q281" s="665"/>
      <c r="R281" s="358"/>
      <c r="S281" s="358"/>
      <c r="T281" s="358"/>
      <c r="U281" s="358"/>
      <c r="V281" s="358"/>
      <c r="W281" s="358"/>
      <c r="X281" s="358"/>
      <c r="Y281" s="358"/>
      <c r="Z281" s="358"/>
      <c r="AA281" s="358"/>
    </row>
    <row r="282" spans="2:27" ht="13.5" customHeight="1">
      <c r="B282" s="453"/>
      <c r="C282" s="453"/>
      <c r="D282" s="453"/>
      <c r="E282" s="453"/>
      <c r="F282" s="453"/>
      <c r="G282" s="453"/>
      <c r="H282" s="453"/>
      <c r="I282" s="453"/>
      <c r="J282" s="453"/>
      <c r="K282" s="453"/>
      <c r="L282" s="453"/>
      <c r="M282" s="453"/>
      <c r="N282" s="453"/>
      <c r="O282" s="665"/>
      <c r="P282" s="665"/>
      <c r="Q282" s="665"/>
      <c r="R282" s="358"/>
      <c r="S282" s="358"/>
      <c r="T282" s="358"/>
      <c r="U282" s="358"/>
      <c r="V282" s="358"/>
      <c r="W282" s="358"/>
      <c r="X282" s="358"/>
      <c r="Y282" s="358"/>
      <c r="Z282" s="358"/>
      <c r="AA282" s="358"/>
    </row>
    <row r="283" spans="2:27" ht="13.5" customHeight="1">
      <c r="B283" s="453"/>
      <c r="C283" s="453"/>
      <c r="D283" s="453"/>
      <c r="E283" s="453"/>
      <c r="F283" s="453"/>
      <c r="G283" s="453"/>
      <c r="H283" s="453"/>
      <c r="I283" s="453"/>
      <c r="J283" s="453"/>
      <c r="K283" s="453"/>
      <c r="L283" s="453"/>
      <c r="M283" s="453"/>
      <c r="N283" s="453"/>
      <c r="O283" s="665"/>
      <c r="P283" s="665"/>
      <c r="Q283" s="665"/>
      <c r="R283" s="358"/>
      <c r="S283" s="358"/>
      <c r="T283" s="358"/>
      <c r="U283" s="358"/>
      <c r="V283" s="358"/>
      <c r="W283" s="358"/>
      <c r="X283" s="358"/>
      <c r="Y283" s="358"/>
      <c r="Z283" s="358"/>
      <c r="AA283" s="358"/>
    </row>
    <row r="284" spans="2:27" ht="13.5" customHeight="1">
      <c r="B284" s="453"/>
      <c r="C284" s="453"/>
      <c r="D284" s="453"/>
      <c r="E284" s="453"/>
      <c r="F284" s="453"/>
      <c r="G284" s="453"/>
      <c r="H284" s="453"/>
      <c r="I284" s="453"/>
      <c r="J284" s="453"/>
      <c r="K284" s="453"/>
      <c r="L284" s="453"/>
      <c r="M284" s="453"/>
      <c r="N284" s="453"/>
      <c r="O284" s="665"/>
      <c r="P284" s="665"/>
      <c r="Q284" s="665"/>
      <c r="R284" s="358"/>
      <c r="S284" s="358"/>
      <c r="T284" s="358"/>
      <c r="U284" s="358"/>
      <c r="V284" s="358"/>
      <c r="W284" s="358"/>
      <c r="X284" s="358"/>
      <c r="Y284" s="358"/>
      <c r="Z284" s="358"/>
      <c r="AA284" s="358"/>
    </row>
    <row r="285" spans="2:27" ht="13.5" customHeight="1">
      <c r="B285" s="453"/>
      <c r="C285" s="453"/>
      <c r="D285" s="453"/>
      <c r="E285" s="453"/>
      <c r="F285" s="453"/>
      <c r="G285" s="453"/>
      <c r="H285" s="453"/>
      <c r="I285" s="453"/>
      <c r="J285" s="453"/>
      <c r="K285" s="453"/>
      <c r="L285" s="453"/>
      <c r="M285" s="453"/>
      <c r="N285" s="453"/>
      <c r="O285" s="665"/>
      <c r="P285" s="665"/>
      <c r="Q285" s="665"/>
      <c r="R285" s="358"/>
      <c r="S285" s="358"/>
      <c r="T285" s="358"/>
      <c r="U285" s="358"/>
      <c r="V285" s="358"/>
      <c r="W285" s="358"/>
      <c r="X285" s="358"/>
      <c r="Y285" s="358"/>
      <c r="Z285" s="358"/>
      <c r="AA285" s="358"/>
    </row>
    <row r="286" spans="2:27" ht="13.5" customHeight="1">
      <c r="B286" s="453"/>
      <c r="C286" s="453"/>
      <c r="D286" s="453"/>
      <c r="E286" s="453"/>
      <c r="F286" s="453"/>
      <c r="G286" s="453"/>
      <c r="H286" s="453"/>
      <c r="I286" s="453"/>
      <c r="J286" s="453"/>
      <c r="K286" s="453"/>
      <c r="L286" s="453"/>
      <c r="M286" s="453"/>
      <c r="N286" s="453"/>
      <c r="O286" s="665"/>
      <c r="P286" s="665"/>
      <c r="Q286" s="665"/>
      <c r="R286" s="358"/>
      <c r="S286" s="358"/>
      <c r="T286" s="358"/>
      <c r="U286" s="358"/>
      <c r="V286" s="358"/>
      <c r="W286" s="358"/>
      <c r="X286" s="358"/>
      <c r="Y286" s="358"/>
      <c r="Z286" s="358"/>
      <c r="AA286" s="358"/>
    </row>
    <row r="287" spans="2:27" ht="13.5" customHeight="1">
      <c r="B287" s="453"/>
      <c r="C287" s="453"/>
      <c r="D287" s="453"/>
      <c r="E287" s="453"/>
      <c r="F287" s="453"/>
      <c r="G287" s="453"/>
      <c r="H287" s="453"/>
      <c r="I287" s="453"/>
      <c r="J287" s="453"/>
      <c r="K287" s="453"/>
      <c r="L287" s="453"/>
      <c r="M287" s="453"/>
      <c r="N287" s="453"/>
      <c r="O287" s="665"/>
      <c r="P287" s="665"/>
      <c r="Q287" s="665"/>
      <c r="R287" s="358"/>
      <c r="S287" s="358"/>
      <c r="T287" s="358"/>
      <c r="U287" s="358"/>
      <c r="V287" s="358"/>
      <c r="W287" s="358"/>
      <c r="X287" s="358"/>
      <c r="Y287" s="358"/>
      <c r="Z287" s="358"/>
      <c r="AA287" s="358"/>
    </row>
    <row r="288" spans="2:27" ht="13.5" customHeight="1">
      <c r="B288" s="453"/>
      <c r="C288" s="453"/>
      <c r="D288" s="453"/>
      <c r="E288" s="453"/>
      <c r="F288" s="453"/>
      <c r="G288" s="453"/>
      <c r="H288" s="453"/>
      <c r="I288" s="453"/>
      <c r="J288" s="453"/>
      <c r="K288" s="453"/>
      <c r="L288" s="453"/>
      <c r="M288" s="453"/>
      <c r="N288" s="453"/>
      <c r="O288" s="665"/>
      <c r="P288" s="665"/>
      <c r="Q288" s="665"/>
      <c r="R288" s="358"/>
      <c r="S288" s="358"/>
      <c r="T288" s="358"/>
      <c r="U288" s="358"/>
      <c r="V288" s="358"/>
      <c r="W288" s="358"/>
      <c r="X288" s="358"/>
      <c r="Y288" s="358"/>
      <c r="Z288" s="358"/>
      <c r="AA288" s="358"/>
    </row>
    <row r="289" spans="2:27" ht="13.5" customHeight="1">
      <c r="B289" s="453"/>
      <c r="C289" s="453"/>
      <c r="D289" s="453"/>
      <c r="E289" s="453"/>
      <c r="F289" s="453"/>
      <c r="G289" s="453"/>
      <c r="H289" s="453"/>
      <c r="I289" s="453"/>
      <c r="J289" s="453"/>
      <c r="K289" s="453"/>
      <c r="L289" s="453"/>
      <c r="M289" s="453"/>
      <c r="N289" s="453"/>
      <c r="O289" s="665"/>
      <c r="P289" s="665"/>
      <c r="Q289" s="665"/>
      <c r="R289" s="358"/>
      <c r="S289" s="358"/>
      <c r="T289" s="358"/>
      <c r="U289" s="358"/>
      <c r="V289" s="358"/>
      <c r="W289" s="358"/>
      <c r="X289" s="358"/>
      <c r="Y289" s="358"/>
      <c r="Z289" s="358"/>
      <c r="AA289" s="358"/>
    </row>
    <row r="290" spans="2:27" ht="13.5" customHeight="1">
      <c r="B290" s="453"/>
      <c r="C290" s="453"/>
      <c r="D290" s="453"/>
      <c r="E290" s="453"/>
      <c r="F290" s="453"/>
      <c r="G290" s="453"/>
      <c r="H290" s="453"/>
      <c r="I290" s="453"/>
      <c r="J290" s="453"/>
      <c r="K290" s="453"/>
      <c r="L290" s="453"/>
      <c r="M290" s="453"/>
      <c r="N290" s="453"/>
      <c r="O290" s="665"/>
      <c r="P290" s="665"/>
      <c r="Q290" s="665"/>
      <c r="R290" s="358"/>
      <c r="S290" s="358"/>
      <c r="T290" s="358"/>
      <c r="U290" s="358"/>
      <c r="V290" s="358"/>
      <c r="W290" s="358"/>
      <c r="X290" s="358"/>
      <c r="Y290" s="358"/>
      <c r="Z290" s="358"/>
      <c r="AA290" s="358"/>
    </row>
    <row r="291" spans="2:27" ht="13.5" customHeight="1">
      <c r="B291" s="453"/>
      <c r="C291" s="453"/>
      <c r="D291" s="453"/>
      <c r="E291" s="453"/>
      <c r="F291" s="453"/>
      <c r="G291" s="453"/>
      <c r="H291" s="453"/>
      <c r="I291" s="453"/>
      <c r="J291" s="453"/>
      <c r="K291" s="453"/>
      <c r="L291" s="453"/>
      <c r="M291" s="453"/>
      <c r="N291" s="453"/>
      <c r="O291" s="665"/>
      <c r="P291" s="665"/>
      <c r="Q291" s="665"/>
      <c r="R291" s="358"/>
      <c r="S291" s="358"/>
      <c r="T291" s="358"/>
      <c r="U291" s="358"/>
      <c r="V291" s="358"/>
      <c r="W291" s="358"/>
      <c r="X291" s="358"/>
      <c r="Y291" s="358"/>
      <c r="Z291" s="358"/>
      <c r="AA291" s="358"/>
    </row>
    <row r="292" spans="2:27" ht="13.5" customHeight="1">
      <c r="B292" s="453"/>
      <c r="C292" s="453"/>
      <c r="D292" s="453"/>
      <c r="E292" s="453"/>
      <c r="F292" s="453"/>
      <c r="G292" s="453"/>
      <c r="H292" s="453"/>
      <c r="I292" s="453"/>
      <c r="J292" s="453"/>
      <c r="K292" s="453"/>
      <c r="L292" s="453"/>
      <c r="M292" s="453"/>
      <c r="N292" s="453"/>
      <c r="O292" s="665"/>
      <c r="P292" s="665"/>
      <c r="Q292" s="665"/>
      <c r="R292" s="358"/>
      <c r="S292" s="358"/>
      <c r="T292" s="358"/>
      <c r="U292" s="358"/>
      <c r="V292" s="358"/>
      <c r="W292" s="358"/>
      <c r="X292" s="358"/>
      <c r="Y292" s="358"/>
      <c r="Z292" s="358"/>
      <c r="AA292" s="358"/>
    </row>
    <row r="293" spans="2:27" ht="13.5" customHeight="1">
      <c r="B293" s="453"/>
      <c r="C293" s="453"/>
      <c r="D293" s="453"/>
      <c r="E293" s="453"/>
      <c r="F293" s="453"/>
      <c r="G293" s="453"/>
      <c r="H293" s="453"/>
      <c r="I293" s="453"/>
      <c r="J293" s="453"/>
      <c r="K293" s="453"/>
      <c r="L293" s="453"/>
      <c r="M293" s="453"/>
      <c r="N293" s="453"/>
      <c r="O293" s="665"/>
      <c r="P293" s="665"/>
      <c r="Q293" s="665"/>
      <c r="R293" s="358"/>
      <c r="S293" s="358"/>
      <c r="T293" s="358"/>
      <c r="U293" s="358"/>
      <c r="V293" s="358"/>
      <c r="W293" s="358"/>
      <c r="X293" s="358"/>
      <c r="Y293" s="358"/>
      <c r="Z293" s="358"/>
      <c r="AA293" s="358"/>
    </row>
    <row r="294" spans="2:27" ht="13.5" customHeight="1">
      <c r="B294" s="453"/>
      <c r="C294" s="453"/>
      <c r="D294" s="453"/>
      <c r="E294" s="453"/>
      <c r="F294" s="453"/>
      <c r="G294" s="453"/>
      <c r="H294" s="453"/>
      <c r="I294" s="453"/>
      <c r="J294" s="453"/>
      <c r="K294" s="453"/>
      <c r="L294" s="453"/>
      <c r="M294" s="453"/>
      <c r="N294" s="453"/>
      <c r="O294" s="665"/>
      <c r="P294" s="665"/>
      <c r="Q294" s="665"/>
      <c r="R294" s="358"/>
      <c r="S294" s="358"/>
      <c r="T294" s="358"/>
      <c r="U294" s="358"/>
      <c r="V294" s="358"/>
      <c r="W294" s="358"/>
      <c r="X294" s="358"/>
      <c r="Y294" s="358"/>
      <c r="Z294" s="358"/>
      <c r="AA294" s="358"/>
    </row>
    <row r="295" spans="2:27" ht="13.5" customHeight="1">
      <c r="B295" s="453"/>
      <c r="C295" s="453"/>
      <c r="D295" s="453"/>
      <c r="E295" s="453"/>
      <c r="F295" s="453"/>
      <c r="G295" s="453"/>
      <c r="H295" s="453"/>
      <c r="I295" s="453"/>
      <c r="J295" s="453"/>
      <c r="K295" s="453"/>
      <c r="L295" s="453"/>
      <c r="M295" s="453"/>
      <c r="N295" s="453"/>
      <c r="O295" s="665"/>
      <c r="P295" s="665"/>
      <c r="Q295" s="665"/>
      <c r="R295" s="358"/>
      <c r="S295" s="358"/>
      <c r="T295" s="358"/>
      <c r="U295" s="358"/>
      <c r="V295" s="358"/>
      <c r="W295" s="358"/>
      <c r="X295" s="358"/>
      <c r="Y295" s="358"/>
      <c r="Z295" s="358"/>
      <c r="AA295" s="358"/>
    </row>
    <row r="296" spans="2:27" ht="13.5" customHeight="1">
      <c r="B296" s="453"/>
      <c r="C296" s="453"/>
      <c r="D296" s="453"/>
      <c r="E296" s="453"/>
      <c r="F296" s="453"/>
      <c r="G296" s="453"/>
      <c r="H296" s="453"/>
      <c r="I296" s="453"/>
      <c r="J296" s="453"/>
      <c r="K296" s="453"/>
      <c r="L296" s="453"/>
      <c r="M296" s="453"/>
      <c r="N296" s="453"/>
      <c r="O296" s="665"/>
      <c r="P296" s="665"/>
      <c r="Q296" s="665"/>
      <c r="R296" s="358"/>
      <c r="S296" s="358"/>
      <c r="T296" s="358"/>
      <c r="U296" s="358"/>
      <c r="V296" s="358"/>
      <c r="W296" s="358"/>
      <c r="X296" s="358"/>
      <c r="Y296" s="358"/>
      <c r="Z296" s="358"/>
      <c r="AA296" s="358"/>
    </row>
    <row r="297" spans="2:27" ht="13.5" customHeight="1">
      <c r="B297" s="453"/>
      <c r="C297" s="453"/>
      <c r="D297" s="453"/>
      <c r="E297" s="453"/>
      <c r="F297" s="453"/>
      <c r="G297" s="453"/>
      <c r="H297" s="453"/>
      <c r="I297" s="453"/>
      <c r="J297" s="453"/>
      <c r="K297" s="453"/>
      <c r="L297" s="453"/>
      <c r="M297" s="453"/>
      <c r="N297" s="453"/>
      <c r="O297" s="665"/>
      <c r="P297" s="665"/>
      <c r="Q297" s="665"/>
      <c r="R297" s="358"/>
      <c r="S297" s="358"/>
      <c r="T297" s="358"/>
      <c r="U297" s="358"/>
      <c r="V297" s="358"/>
      <c r="W297" s="358"/>
      <c r="X297" s="358"/>
      <c r="Y297" s="358"/>
      <c r="Z297" s="358"/>
      <c r="AA297" s="358"/>
    </row>
    <row r="298" spans="2:27" ht="13.5" customHeight="1">
      <c r="B298" s="453"/>
      <c r="C298" s="453"/>
      <c r="D298" s="453"/>
      <c r="E298" s="453"/>
      <c r="F298" s="453"/>
      <c r="G298" s="453"/>
      <c r="H298" s="453"/>
      <c r="I298" s="453"/>
      <c r="J298" s="453"/>
      <c r="K298" s="453"/>
      <c r="L298" s="453"/>
      <c r="M298" s="453"/>
      <c r="N298" s="453"/>
      <c r="O298" s="665"/>
      <c r="P298" s="665"/>
      <c r="Q298" s="665"/>
      <c r="R298" s="358"/>
      <c r="S298" s="358"/>
      <c r="T298" s="358"/>
      <c r="U298" s="358"/>
      <c r="V298" s="358"/>
      <c r="W298" s="358"/>
      <c r="X298" s="358"/>
      <c r="Y298" s="358"/>
      <c r="Z298" s="358"/>
      <c r="AA298" s="358"/>
    </row>
    <row r="299" spans="2:27" ht="13.5" customHeight="1">
      <c r="B299" s="453"/>
      <c r="C299" s="453"/>
      <c r="D299" s="453"/>
      <c r="E299" s="453"/>
      <c r="F299" s="453"/>
      <c r="G299" s="453"/>
      <c r="H299" s="453"/>
      <c r="I299" s="453"/>
      <c r="J299" s="453"/>
      <c r="K299" s="453"/>
      <c r="L299" s="453"/>
      <c r="M299" s="453"/>
      <c r="N299" s="453"/>
      <c r="O299" s="665"/>
      <c r="P299" s="665"/>
      <c r="Q299" s="665"/>
      <c r="R299" s="358"/>
      <c r="S299" s="358"/>
      <c r="T299" s="358"/>
      <c r="U299" s="358"/>
      <c r="V299" s="358"/>
      <c r="W299" s="358"/>
      <c r="X299" s="358"/>
      <c r="Y299" s="358"/>
      <c r="Z299" s="358"/>
      <c r="AA299" s="358"/>
    </row>
    <row r="300" spans="2:27" ht="13.5" customHeight="1">
      <c r="B300" s="453"/>
      <c r="C300" s="453"/>
      <c r="D300" s="453"/>
      <c r="E300" s="453"/>
      <c r="F300" s="453"/>
      <c r="G300" s="453"/>
      <c r="H300" s="453"/>
      <c r="I300" s="453"/>
      <c r="J300" s="453"/>
      <c r="K300" s="453"/>
      <c r="L300" s="453"/>
      <c r="M300" s="453"/>
      <c r="N300" s="453"/>
      <c r="O300" s="665"/>
      <c r="P300" s="665"/>
      <c r="Q300" s="665"/>
      <c r="R300" s="358"/>
      <c r="S300" s="358"/>
      <c r="T300" s="358"/>
      <c r="U300" s="358"/>
      <c r="V300" s="358"/>
      <c r="W300" s="358"/>
      <c r="X300" s="358"/>
      <c r="Y300" s="358"/>
      <c r="Z300" s="358"/>
      <c r="AA300" s="358"/>
    </row>
    <row r="301" spans="2:27" ht="13.5" customHeight="1">
      <c r="B301" s="453"/>
      <c r="C301" s="453"/>
      <c r="D301" s="453"/>
      <c r="E301" s="453"/>
      <c r="F301" s="453"/>
      <c r="G301" s="453"/>
      <c r="H301" s="453"/>
      <c r="I301" s="453"/>
      <c r="J301" s="453"/>
      <c r="K301" s="453"/>
      <c r="L301" s="453"/>
      <c r="M301" s="453"/>
      <c r="N301" s="453"/>
      <c r="O301" s="665"/>
      <c r="P301" s="665"/>
      <c r="Q301" s="665"/>
      <c r="R301" s="358"/>
      <c r="S301" s="358"/>
      <c r="T301" s="358"/>
      <c r="U301" s="358"/>
      <c r="V301" s="358"/>
      <c r="W301" s="358"/>
      <c r="X301" s="358"/>
      <c r="Y301" s="358"/>
      <c r="Z301" s="358"/>
      <c r="AA301" s="358"/>
    </row>
    <row r="302" spans="2:27" ht="13.5" customHeight="1">
      <c r="B302" s="453"/>
      <c r="C302" s="453"/>
      <c r="D302" s="453"/>
      <c r="E302" s="453"/>
      <c r="F302" s="453"/>
      <c r="G302" s="453"/>
      <c r="H302" s="453"/>
      <c r="I302" s="453"/>
      <c r="J302" s="453"/>
      <c r="K302" s="453"/>
      <c r="L302" s="453"/>
      <c r="M302" s="453"/>
      <c r="N302" s="453"/>
      <c r="O302" s="665"/>
      <c r="P302" s="665"/>
      <c r="Q302" s="665"/>
      <c r="R302" s="358"/>
      <c r="S302" s="358"/>
      <c r="T302" s="358"/>
      <c r="U302" s="358"/>
      <c r="V302" s="358"/>
      <c r="W302" s="358"/>
      <c r="X302" s="358"/>
      <c r="Y302" s="358"/>
      <c r="Z302" s="358"/>
      <c r="AA302" s="358"/>
    </row>
    <row r="303" spans="2:27" ht="13.5" customHeight="1">
      <c r="B303" s="453"/>
      <c r="C303" s="453"/>
      <c r="D303" s="453"/>
      <c r="E303" s="453"/>
      <c r="F303" s="453"/>
      <c r="G303" s="453"/>
      <c r="H303" s="453"/>
      <c r="I303" s="453"/>
      <c r="J303" s="453"/>
      <c r="K303" s="453"/>
      <c r="L303" s="453"/>
      <c r="M303" s="453"/>
      <c r="N303" s="453"/>
      <c r="O303" s="665"/>
      <c r="P303" s="665"/>
      <c r="Q303" s="665"/>
      <c r="R303" s="358"/>
      <c r="S303" s="358"/>
      <c r="T303" s="358"/>
      <c r="U303" s="358"/>
      <c r="V303" s="358"/>
      <c r="W303" s="358"/>
      <c r="X303" s="358"/>
      <c r="Y303" s="358"/>
      <c r="Z303" s="358"/>
      <c r="AA303" s="358"/>
    </row>
    <row r="304" spans="2:27" ht="13.5" customHeight="1">
      <c r="B304" s="453"/>
      <c r="C304" s="453"/>
      <c r="D304" s="453"/>
      <c r="E304" s="453"/>
      <c r="F304" s="453"/>
      <c r="G304" s="453"/>
      <c r="H304" s="453"/>
      <c r="I304" s="453"/>
      <c r="J304" s="453"/>
      <c r="K304" s="453"/>
      <c r="L304" s="453"/>
      <c r="M304" s="453"/>
      <c r="N304" s="453"/>
      <c r="O304" s="665"/>
      <c r="P304" s="665"/>
      <c r="Q304" s="665"/>
      <c r="R304" s="358"/>
      <c r="S304" s="358"/>
      <c r="T304" s="358"/>
      <c r="U304" s="358"/>
      <c r="V304" s="358"/>
      <c r="W304" s="358"/>
      <c r="X304" s="358"/>
      <c r="Y304" s="358"/>
      <c r="Z304" s="358"/>
      <c r="AA304" s="358"/>
    </row>
    <row r="305" spans="2:27" ht="13.5" customHeight="1">
      <c r="B305" s="453"/>
      <c r="C305" s="453"/>
      <c r="D305" s="453"/>
      <c r="E305" s="453"/>
      <c r="F305" s="453"/>
      <c r="G305" s="453"/>
      <c r="H305" s="453"/>
      <c r="I305" s="453"/>
      <c r="J305" s="453"/>
      <c r="K305" s="453"/>
      <c r="L305" s="453"/>
      <c r="M305" s="453"/>
      <c r="N305" s="453"/>
      <c r="O305" s="665"/>
      <c r="P305" s="665"/>
      <c r="Q305" s="665"/>
      <c r="R305" s="358"/>
      <c r="S305" s="358"/>
      <c r="T305" s="358"/>
      <c r="U305" s="358"/>
      <c r="V305" s="358"/>
      <c r="W305" s="358"/>
      <c r="X305" s="358"/>
      <c r="Y305" s="358"/>
      <c r="Z305" s="358"/>
      <c r="AA305" s="358"/>
    </row>
    <row r="306" spans="2:27" ht="13.5" customHeight="1">
      <c r="B306" s="453"/>
      <c r="C306" s="453"/>
      <c r="D306" s="453"/>
      <c r="E306" s="453"/>
      <c r="F306" s="453"/>
      <c r="G306" s="453"/>
      <c r="H306" s="453"/>
      <c r="I306" s="453"/>
      <c r="J306" s="453"/>
      <c r="K306" s="453"/>
      <c r="L306" s="453"/>
      <c r="M306" s="453"/>
      <c r="N306" s="453"/>
      <c r="O306" s="665"/>
      <c r="P306" s="665"/>
      <c r="Q306" s="665"/>
      <c r="R306" s="358"/>
      <c r="S306" s="358"/>
      <c r="T306" s="358"/>
      <c r="U306" s="358"/>
      <c r="V306" s="358"/>
      <c r="W306" s="358"/>
      <c r="X306" s="358"/>
      <c r="Y306" s="358"/>
      <c r="Z306" s="358"/>
      <c r="AA306" s="358"/>
    </row>
    <row r="307" spans="2:27" ht="13.5" customHeight="1">
      <c r="B307" s="453"/>
      <c r="C307" s="453"/>
      <c r="D307" s="453"/>
      <c r="E307" s="453"/>
      <c r="F307" s="453"/>
      <c r="G307" s="453"/>
      <c r="H307" s="453"/>
      <c r="I307" s="453"/>
      <c r="J307" s="453"/>
      <c r="K307" s="453"/>
      <c r="L307" s="453"/>
      <c r="M307" s="453"/>
      <c r="N307" s="453"/>
      <c r="O307" s="665"/>
      <c r="P307" s="665"/>
      <c r="Q307" s="665"/>
      <c r="R307" s="358"/>
      <c r="S307" s="358"/>
      <c r="T307" s="358"/>
      <c r="U307" s="358"/>
      <c r="V307" s="358"/>
      <c r="W307" s="358"/>
      <c r="X307" s="358"/>
      <c r="Y307" s="358"/>
      <c r="Z307" s="358"/>
      <c r="AA307" s="358"/>
    </row>
    <row r="308" spans="2:27" ht="13.5" customHeight="1">
      <c r="B308" s="453"/>
      <c r="C308" s="453"/>
      <c r="D308" s="453"/>
      <c r="E308" s="453"/>
      <c r="F308" s="453"/>
      <c r="G308" s="453"/>
      <c r="H308" s="453"/>
      <c r="I308" s="453"/>
      <c r="J308" s="453"/>
      <c r="K308" s="453"/>
      <c r="L308" s="453"/>
      <c r="M308" s="453"/>
      <c r="N308" s="453"/>
      <c r="O308" s="665"/>
      <c r="P308" s="665"/>
      <c r="Q308" s="665"/>
      <c r="R308" s="358"/>
      <c r="S308" s="358"/>
      <c r="T308" s="358"/>
      <c r="U308" s="358"/>
      <c r="V308" s="358"/>
      <c r="W308" s="358"/>
      <c r="X308" s="358"/>
      <c r="Y308" s="358"/>
      <c r="Z308" s="358"/>
      <c r="AA308" s="358"/>
    </row>
    <row r="309" spans="2:27" ht="13.5" customHeight="1">
      <c r="B309" s="453"/>
      <c r="C309" s="453"/>
      <c r="D309" s="453"/>
      <c r="E309" s="453"/>
      <c r="F309" s="453"/>
      <c r="G309" s="453"/>
      <c r="H309" s="453"/>
      <c r="I309" s="453"/>
      <c r="J309" s="453"/>
      <c r="K309" s="453"/>
      <c r="L309" s="453"/>
      <c r="M309" s="453"/>
      <c r="N309" s="453"/>
      <c r="O309" s="665"/>
      <c r="P309" s="665"/>
      <c r="Q309" s="665"/>
      <c r="R309" s="358"/>
      <c r="S309" s="358"/>
      <c r="T309" s="358"/>
      <c r="U309" s="358"/>
      <c r="V309" s="358"/>
      <c r="W309" s="358"/>
      <c r="X309" s="358"/>
      <c r="Y309" s="358"/>
      <c r="Z309" s="358"/>
      <c r="AA309" s="358"/>
    </row>
    <row r="310" spans="2:27" ht="13.5" customHeight="1">
      <c r="B310" s="453"/>
      <c r="C310" s="453"/>
      <c r="D310" s="453"/>
      <c r="E310" s="453"/>
      <c r="F310" s="453"/>
      <c r="G310" s="453"/>
      <c r="H310" s="453"/>
      <c r="I310" s="453"/>
      <c r="J310" s="453"/>
      <c r="K310" s="453"/>
      <c r="L310" s="453"/>
      <c r="M310" s="453"/>
      <c r="N310" s="453"/>
      <c r="O310" s="665"/>
      <c r="P310" s="665"/>
      <c r="Q310" s="665"/>
      <c r="R310" s="358"/>
      <c r="S310" s="358"/>
      <c r="T310" s="358"/>
      <c r="U310" s="358"/>
      <c r="V310" s="358"/>
      <c r="W310" s="358"/>
      <c r="X310" s="358"/>
      <c r="Y310" s="358"/>
      <c r="Z310" s="358"/>
      <c r="AA310" s="358"/>
    </row>
    <row r="311" spans="2:27" ht="13.5" customHeight="1">
      <c r="B311" s="453"/>
      <c r="C311" s="453"/>
      <c r="D311" s="453"/>
      <c r="E311" s="453"/>
      <c r="F311" s="453"/>
      <c r="G311" s="453"/>
      <c r="H311" s="453"/>
      <c r="I311" s="453"/>
      <c r="J311" s="453"/>
      <c r="K311" s="453"/>
      <c r="L311" s="453"/>
      <c r="M311" s="453"/>
      <c r="N311" s="453"/>
      <c r="O311" s="665"/>
      <c r="P311" s="665"/>
      <c r="Q311" s="665"/>
      <c r="R311" s="358"/>
      <c r="S311" s="358"/>
      <c r="T311" s="358"/>
      <c r="U311" s="358"/>
      <c r="V311" s="358"/>
      <c r="W311" s="358"/>
      <c r="X311" s="358"/>
      <c r="Y311" s="358"/>
      <c r="Z311" s="358"/>
      <c r="AA311" s="358"/>
    </row>
    <row r="312" spans="2:27" ht="13.5" customHeight="1">
      <c r="B312" s="453"/>
      <c r="C312" s="453"/>
      <c r="D312" s="453"/>
      <c r="E312" s="453"/>
      <c r="F312" s="453"/>
      <c r="G312" s="453"/>
      <c r="H312" s="453"/>
      <c r="I312" s="453"/>
      <c r="J312" s="453"/>
      <c r="K312" s="453"/>
      <c r="L312" s="453"/>
      <c r="M312" s="453"/>
      <c r="N312" s="453"/>
      <c r="O312" s="665"/>
      <c r="P312" s="665"/>
      <c r="Q312" s="665"/>
      <c r="R312" s="358"/>
      <c r="S312" s="358"/>
      <c r="T312" s="358"/>
      <c r="U312" s="358"/>
      <c r="V312" s="358"/>
      <c r="W312" s="358"/>
      <c r="X312" s="358"/>
      <c r="Y312" s="358"/>
      <c r="Z312" s="358"/>
      <c r="AA312" s="358"/>
    </row>
    <row r="313" spans="2:27" ht="13.5" customHeight="1">
      <c r="B313" s="453"/>
      <c r="C313" s="453"/>
      <c r="D313" s="453"/>
      <c r="E313" s="453"/>
      <c r="F313" s="453"/>
      <c r="G313" s="453"/>
      <c r="H313" s="453"/>
      <c r="I313" s="453"/>
      <c r="J313" s="453"/>
      <c r="K313" s="453"/>
      <c r="L313" s="453"/>
      <c r="M313" s="453"/>
      <c r="N313" s="453"/>
      <c r="O313" s="665"/>
      <c r="P313" s="665"/>
      <c r="Q313" s="665"/>
      <c r="R313" s="358"/>
      <c r="S313" s="358"/>
      <c r="T313" s="358"/>
      <c r="U313" s="358"/>
      <c r="V313" s="358"/>
      <c r="W313" s="358"/>
      <c r="X313" s="358"/>
      <c r="Y313" s="358"/>
      <c r="Z313" s="358"/>
      <c r="AA313" s="358"/>
    </row>
    <row r="314" spans="2:27" ht="13.5" customHeight="1">
      <c r="B314" s="453"/>
      <c r="C314" s="453"/>
      <c r="D314" s="453"/>
      <c r="E314" s="453"/>
      <c r="F314" s="453"/>
      <c r="G314" s="453"/>
      <c r="H314" s="453"/>
      <c r="I314" s="453"/>
      <c r="J314" s="453"/>
      <c r="K314" s="453"/>
      <c r="L314" s="453"/>
      <c r="M314" s="453"/>
      <c r="N314" s="453"/>
      <c r="O314" s="665"/>
      <c r="P314" s="665"/>
      <c r="Q314" s="665"/>
      <c r="R314" s="358"/>
      <c r="S314" s="358"/>
      <c r="T314" s="358"/>
      <c r="U314" s="358"/>
      <c r="V314" s="358"/>
      <c r="W314" s="358"/>
      <c r="X314" s="358"/>
      <c r="Y314" s="358"/>
      <c r="Z314" s="358"/>
      <c r="AA314" s="358"/>
    </row>
    <row r="315" spans="2:27" ht="13.5" customHeight="1">
      <c r="B315" s="453"/>
      <c r="C315" s="453"/>
      <c r="D315" s="453"/>
      <c r="E315" s="453"/>
      <c r="F315" s="453"/>
      <c r="G315" s="453"/>
      <c r="H315" s="453"/>
      <c r="I315" s="453"/>
      <c r="J315" s="453"/>
      <c r="K315" s="453"/>
      <c r="L315" s="453"/>
      <c r="M315" s="453"/>
      <c r="N315" s="453"/>
      <c r="O315" s="665"/>
      <c r="P315" s="665"/>
      <c r="Q315" s="665"/>
      <c r="R315" s="358"/>
      <c r="S315" s="358"/>
      <c r="T315" s="358"/>
      <c r="U315" s="358"/>
      <c r="V315" s="358"/>
      <c r="W315" s="358"/>
      <c r="X315" s="358"/>
      <c r="Y315" s="358"/>
      <c r="Z315" s="358"/>
      <c r="AA315" s="358"/>
    </row>
    <row r="316" spans="2:27" ht="13.5" customHeight="1">
      <c r="B316" s="453"/>
      <c r="C316" s="453"/>
      <c r="D316" s="453"/>
      <c r="E316" s="453"/>
      <c r="F316" s="453"/>
      <c r="G316" s="453"/>
      <c r="H316" s="453"/>
      <c r="I316" s="453"/>
      <c r="J316" s="453"/>
      <c r="K316" s="453"/>
      <c r="L316" s="453"/>
      <c r="M316" s="453"/>
      <c r="N316" s="453"/>
      <c r="O316" s="665"/>
      <c r="P316" s="665"/>
      <c r="Q316" s="665"/>
      <c r="R316" s="358"/>
      <c r="S316" s="358"/>
      <c r="T316" s="358"/>
      <c r="U316" s="358"/>
      <c r="V316" s="358"/>
      <c r="W316" s="358"/>
      <c r="X316" s="358"/>
      <c r="Y316" s="358"/>
      <c r="Z316" s="358"/>
      <c r="AA316" s="358"/>
    </row>
    <row r="317" spans="2:27" ht="13.5" customHeight="1">
      <c r="B317" s="453"/>
      <c r="C317" s="453"/>
      <c r="D317" s="453"/>
      <c r="E317" s="453"/>
      <c r="F317" s="453"/>
      <c r="G317" s="453"/>
      <c r="H317" s="453"/>
      <c r="I317" s="453"/>
      <c r="J317" s="453"/>
      <c r="K317" s="453"/>
      <c r="L317" s="453"/>
      <c r="M317" s="453"/>
      <c r="N317" s="453"/>
      <c r="O317" s="665"/>
      <c r="P317" s="665"/>
      <c r="Q317" s="665"/>
      <c r="R317" s="358"/>
      <c r="S317" s="358"/>
      <c r="T317" s="358"/>
      <c r="U317" s="358"/>
      <c r="V317" s="358"/>
      <c r="W317" s="358"/>
      <c r="X317" s="358"/>
      <c r="Y317" s="358"/>
      <c r="Z317" s="358"/>
      <c r="AA317" s="358"/>
    </row>
    <row r="318" spans="2:27" ht="13.5" customHeight="1">
      <c r="B318" s="453"/>
      <c r="C318" s="453"/>
      <c r="D318" s="453"/>
      <c r="E318" s="453"/>
      <c r="F318" s="453"/>
      <c r="G318" s="453"/>
      <c r="H318" s="453"/>
      <c r="I318" s="453"/>
      <c r="J318" s="453"/>
      <c r="K318" s="453"/>
      <c r="L318" s="453"/>
      <c r="M318" s="453"/>
      <c r="N318" s="453"/>
      <c r="O318" s="665"/>
      <c r="P318" s="665"/>
      <c r="Q318" s="665"/>
      <c r="R318" s="358"/>
      <c r="S318" s="358"/>
      <c r="T318" s="358"/>
      <c r="U318" s="358"/>
      <c r="V318" s="358"/>
      <c r="W318" s="358"/>
      <c r="X318" s="358"/>
      <c r="Y318" s="358"/>
      <c r="Z318" s="358"/>
      <c r="AA318" s="358"/>
    </row>
    <row r="319" spans="2:27" ht="13.5" customHeight="1">
      <c r="B319" s="453"/>
      <c r="C319" s="453"/>
      <c r="D319" s="453"/>
      <c r="E319" s="453"/>
      <c r="F319" s="453"/>
      <c r="G319" s="453"/>
      <c r="H319" s="453"/>
      <c r="I319" s="453"/>
      <c r="J319" s="453"/>
      <c r="K319" s="453"/>
      <c r="L319" s="453"/>
      <c r="M319" s="453"/>
      <c r="N319" s="453"/>
      <c r="O319" s="665"/>
      <c r="P319" s="665"/>
      <c r="Q319" s="665"/>
      <c r="R319" s="358"/>
      <c r="S319" s="358"/>
      <c r="T319" s="358"/>
      <c r="U319" s="358"/>
      <c r="V319" s="358"/>
      <c r="W319" s="358"/>
      <c r="X319" s="358"/>
      <c r="Y319" s="358"/>
      <c r="Z319" s="358"/>
      <c r="AA319" s="358"/>
    </row>
    <row r="320" spans="2:27" ht="13.5" customHeight="1">
      <c r="B320" s="453"/>
      <c r="C320" s="453"/>
      <c r="D320" s="453"/>
      <c r="E320" s="453"/>
      <c r="F320" s="453"/>
      <c r="G320" s="453"/>
      <c r="H320" s="453"/>
      <c r="I320" s="453"/>
      <c r="J320" s="453"/>
      <c r="K320" s="453"/>
      <c r="L320" s="453"/>
      <c r="M320" s="453"/>
      <c r="N320" s="453"/>
      <c r="O320" s="665"/>
      <c r="P320" s="665"/>
      <c r="Q320" s="665"/>
      <c r="R320" s="358"/>
      <c r="S320" s="358"/>
      <c r="T320" s="358"/>
      <c r="U320" s="358"/>
      <c r="V320" s="358"/>
      <c r="W320" s="358"/>
      <c r="X320" s="358"/>
      <c r="Y320" s="358"/>
      <c r="Z320" s="358"/>
      <c r="AA320" s="358"/>
    </row>
    <row r="321" spans="2:27" ht="13.5" customHeight="1">
      <c r="B321" s="453"/>
      <c r="C321" s="453"/>
      <c r="D321" s="453"/>
      <c r="E321" s="453"/>
      <c r="F321" s="453"/>
      <c r="G321" s="453"/>
      <c r="H321" s="453"/>
      <c r="I321" s="453"/>
      <c r="J321" s="453"/>
      <c r="K321" s="453"/>
      <c r="L321" s="453"/>
      <c r="M321" s="453"/>
      <c r="N321" s="453"/>
      <c r="O321" s="665"/>
      <c r="P321" s="665"/>
      <c r="Q321" s="665"/>
      <c r="R321" s="358"/>
      <c r="S321" s="358"/>
      <c r="T321" s="358"/>
      <c r="U321" s="358"/>
      <c r="V321" s="358"/>
      <c r="W321" s="358"/>
      <c r="X321" s="358"/>
      <c r="Y321" s="358"/>
      <c r="Z321" s="358"/>
      <c r="AA321" s="358"/>
    </row>
    <row r="322" spans="2:27" ht="13.5" customHeight="1">
      <c r="B322" s="453"/>
      <c r="C322" s="453"/>
      <c r="D322" s="453"/>
      <c r="E322" s="453"/>
      <c r="F322" s="453"/>
      <c r="G322" s="453"/>
      <c r="H322" s="453"/>
      <c r="I322" s="453"/>
      <c r="J322" s="453"/>
      <c r="K322" s="453"/>
      <c r="L322" s="453"/>
      <c r="M322" s="453"/>
      <c r="N322" s="453"/>
      <c r="O322" s="665"/>
      <c r="P322" s="665"/>
      <c r="Q322" s="665"/>
      <c r="R322" s="358"/>
      <c r="S322" s="358"/>
      <c r="T322" s="358"/>
      <c r="U322" s="358"/>
      <c r="V322" s="358"/>
      <c r="W322" s="358"/>
      <c r="X322" s="358"/>
      <c r="Y322" s="358"/>
      <c r="Z322" s="358"/>
      <c r="AA322" s="358"/>
    </row>
    <row r="323" spans="2:27" ht="13.5" customHeight="1">
      <c r="B323" s="453"/>
      <c r="C323" s="453"/>
      <c r="D323" s="453"/>
      <c r="E323" s="453"/>
      <c r="F323" s="453"/>
      <c r="G323" s="453"/>
      <c r="H323" s="453"/>
      <c r="I323" s="453"/>
      <c r="J323" s="453"/>
      <c r="K323" s="453"/>
      <c r="L323" s="453"/>
      <c r="M323" s="453"/>
      <c r="N323" s="453"/>
      <c r="O323" s="665"/>
      <c r="P323" s="665"/>
      <c r="Q323" s="665"/>
      <c r="R323" s="358"/>
      <c r="S323" s="358"/>
      <c r="T323" s="358"/>
      <c r="U323" s="358"/>
      <c r="V323" s="358"/>
      <c r="W323" s="358"/>
      <c r="X323" s="358"/>
      <c r="Y323" s="358"/>
      <c r="Z323" s="358"/>
      <c r="AA323" s="358"/>
    </row>
    <row r="324" spans="2:27" ht="13.5" customHeight="1">
      <c r="B324" s="453"/>
      <c r="C324" s="453"/>
      <c r="D324" s="453"/>
      <c r="E324" s="453"/>
      <c r="F324" s="453"/>
      <c r="G324" s="453"/>
      <c r="H324" s="453"/>
      <c r="I324" s="453"/>
      <c r="J324" s="453"/>
      <c r="K324" s="453"/>
      <c r="L324" s="453"/>
      <c r="M324" s="453"/>
      <c r="N324" s="453"/>
      <c r="O324" s="665"/>
      <c r="P324" s="665"/>
      <c r="Q324" s="665"/>
      <c r="R324" s="358"/>
      <c r="S324" s="358"/>
      <c r="T324" s="358"/>
      <c r="U324" s="358"/>
      <c r="V324" s="358"/>
      <c r="W324" s="358"/>
      <c r="X324" s="358"/>
      <c r="Y324" s="358"/>
      <c r="Z324" s="358"/>
      <c r="AA324" s="358"/>
    </row>
    <row r="325" spans="2:27" ht="13.5" customHeight="1">
      <c r="B325" s="453"/>
      <c r="C325" s="453"/>
      <c r="D325" s="453"/>
      <c r="E325" s="453"/>
      <c r="F325" s="453"/>
      <c r="G325" s="453"/>
      <c r="H325" s="453"/>
      <c r="I325" s="453"/>
      <c r="J325" s="453"/>
      <c r="K325" s="453"/>
      <c r="L325" s="453"/>
      <c r="M325" s="453"/>
      <c r="N325" s="453"/>
      <c r="O325" s="665"/>
      <c r="P325" s="665"/>
      <c r="Q325" s="665"/>
      <c r="R325" s="358"/>
      <c r="S325" s="358"/>
      <c r="T325" s="358"/>
      <c r="U325" s="358"/>
      <c r="V325" s="358"/>
      <c r="W325" s="358"/>
      <c r="X325" s="358"/>
      <c r="Y325" s="358"/>
      <c r="Z325" s="358"/>
      <c r="AA325" s="358"/>
    </row>
    <row r="326" spans="2:27" ht="13.5" customHeight="1">
      <c r="B326" s="453"/>
      <c r="C326" s="453"/>
      <c r="D326" s="453"/>
      <c r="E326" s="453"/>
      <c r="F326" s="453"/>
      <c r="G326" s="453"/>
      <c r="H326" s="453"/>
      <c r="I326" s="453"/>
      <c r="J326" s="453"/>
      <c r="K326" s="453"/>
      <c r="L326" s="453"/>
      <c r="M326" s="453"/>
      <c r="N326" s="453"/>
      <c r="O326" s="665"/>
      <c r="P326" s="665"/>
      <c r="Q326" s="665"/>
      <c r="R326" s="358"/>
      <c r="S326" s="358"/>
      <c r="T326" s="358"/>
      <c r="U326" s="358"/>
      <c r="V326" s="358"/>
      <c r="W326" s="358"/>
      <c r="X326" s="358"/>
      <c r="Y326" s="358"/>
      <c r="Z326" s="358"/>
      <c r="AA326" s="358"/>
    </row>
    <row r="327" spans="2:27" ht="13.5" customHeight="1">
      <c r="B327" s="453"/>
      <c r="C327" s="453"/>
      <c r="D327" s="453"/>
      <c r="E327" s="453"/>
      <c r="F327" s="453"/>
      <c r="G327" s="453"/>
      <c r="H327" s="453"/>
      <c r="I327" s="453"/>
      <c r="J327" s="453"/>
      <c r="K327" s="453"/>
      <c r="L327" s="453"/>
      <c r="M327" s="453"/>
      <c r="N327" s="453"/>
      <c r="O327" s="665"/>
      <c r="P327" s="665"/>
      <c r="Q327" s="665"/>
      <c r="R327" s="358"/>
      <c r="S327" s="358"/>
      <c r="T327" s="358"/>
      <c r="U327" s="358"/>
      <c r="V327" s="358"/>
      <c r="W327" s="358"/>
      <c r="X327" s="358"/>
      <c r="Y327" s="358"/>
      <c r="Z327" s="358"/>
      <c r="AA327" s="358"/>
    </row>
    <row r="328" spans="2:27" ht="13.5" customHeight="1">
      <c r="B328" s="453"/>
      <c r="C328" s="453"/>
      <c r="D328" s="453"/>
      <c r="E328" s="453"/>
      <c r="F328" s="453"/>
      <c r="G328" s="453"/>
      <c r="H328" s="453"/>
      <c r="I328" s="453"/>
      <c r="J328" s="453"/>
      <c r="K328" s="453"/>
      <c r="L328" s="453"/>
      <c r="M328" s="453"/>
      <c r="N328" s="453"/>
      <c r="O328" s="665"/>
      <c r="P328" s="665"/>
      <c r="Q328" s="665"/>
      <c r="R328" s="358"/>
      <c r="S328" s="358"/>
      <c r="T328" s="358"/>
      <c r="U328" s="358"/>
      <c r="V328" s="358"/>
      <c r="W328" s="358"/>
      <c r="X328" s="358"/>
      <c r="Y328" s="358"/>
      <c r="Z328" s="358"/>
      <c r="AA328" s="358"/>
    </row>
    <row r="329" spans="2:27" ht="13.5" customHeight="1">
      <c r="B329" s="453"/>
      <c r="C329" s="453"/>
      <c r="D329" s="453"/>
      <c r="E329" s="453"/>
      <c r="F329" s="453"/>
      <c r="G329" s="453"/>
      <c r="H329" s="453"/>
      <c r="I329" s="453"/>
      <c r="J329" s="453"/>
      <c r="K329" s="453"/>
      <c r="L329" s="453"/>
      <c r="M329" s="453"/>
      <c r="N329" s="453"/>
      <c r="O329" s="665"/>
      <c r="P329" s="665"/>
      <c r="Q329" s="665"/>
      <c r="R329" s="358"/>
      <c r="S329" s="358"/>
      <c r="T329" s="358"/>
      <c r="U329" s="358"/>
      <c r="V329" s="358"/>
      <c r="W329" s="358"/>
      <c r="X329" s="358"/>
      <c r="Y329" s="358"/>
      <c r="Z329" s="358"/>
      <c r="AA329" s="358"/>
    </row>
    <row r="330" spans="2:27" ht="13.5" customHeight="1">
      <c r="B330" s="453"/>
      <c r="C330" s="453"/>
      <c r="D330" s="453"/>
      <c r="E330" s="453"/>
      <c r="F330" s="453"/>
      <c r="G330" s="453"/>
      <c r="H330" s="453"/>
      <c r="I330" s="453"/>
      <c r="J330" s="453"/>
      <c r="K330" s="453"/>
      <c r="L330" s="453"/>
      <c r="M330" s="453"/>
      <c r="N330" s="453"/>
      <c r="O330" s="665"/>
      <c r="P330" s="665"/>
      <c r="Q330" s="665"/>
      <c r="R330" s="358"/>
      <c r="S330" s="358"/>
      <c r="T330" s="358"/>
      <c r="U330" s="358"/>
      <c r="V330" s="358"/>
      <c r="W330" s="358"/>
      <c r="X330" s="358"/>
      <c r="Y330" s="358"/>
      <c r="Z330" s="358"/>
      <c r="AA330" s="358"/>
    </row>
    <row r="331" spans="2:27" ht="13.5" customHeight="1">
      <c r="B331" s="453"/>
      <c r="C331" s="453"/>
      <c r="D331" s="453"/>
      <c r="E331" s="453"/>
      <c r="F331" s="453"/>
      <c r="G331" s="453"/>
      <c r="H331" s="453"/>
      <c r="I331" s="453"/>
      <c r="J331" s="453"/>
      <c r="K331" s="453"/>
      <c r="L331" s="453"/>
      <c r="M331" s="453"/>
      <c r="N331" s="453"/>
      <c r="O331" s="665"/>
      <c r="P331" s="665"/>
      <c r="Q331" s="665"/>
      <c r="R331" s="358"/>
      <c r="S331" s="358"/>
      <c r="T331" s="358"/>
      <c r="U331" s="358"/>
      <c r="V331" s="358"/>
      <c r="W331" s="358"/>
      <c r="X331" s="358"/>
      <c r="Y331" s="358"/>
      <c r="Z331" s="358"/>
      <c r="AA331" s="358"/>
    </row>
    <row r="332" spans="2:27" ht="13.5" customHeight="1">
      <c r="B332" s="453"/>
      <c r="C332" s="453"/>
      <c r="D332" s="453"/>
      <c r="E332" s="453"/>
      <c r="F332" s="453"/>
      <c r="G332" s="453"/>
      <c r="H332" s="453"/>
      <c r="I332" s="453"/>
      <c r="J332" s="453"/>
      <c r="K332" s="453"/>
      <c r="L332" s="453"/>
      <c r="M332" s="453"/>
      <c r="N332" s="453"/>
      <c r="O332" s="665"/>
      <c r="P332" s="665"/>
      <c r="Q332" s="665"/>
      <c r="R332" s="358"/>
      <c r="S332" s="358"/>
      <c r="T332" s="358"/>
      <c r="U332" s="358"/>
      <c r="V332" s="358"/>
      <c r="W332" s="358"/>
      <c r="X332" s="358"/>
      <c r="Y332" s="358"/>
      <c r="Z332" s="358"/>
      <c r="AA332" s="358"/>
    </row>
    <row r="333" spans="2:27" ht="13.5" customHeight="1">
      <c r="B333" s="453"/>
      <c r="C333" s="453"/>
      <c r="D333" s="453"/>
      <c r="E333" s="453"/>
      <c r="F333" s="453"/>
      <c r="G333" s="453"/>
      <c r="H333" s="453"/>
      <c r="I333" s="453"/>
      <c r="J333" s="453"/>
      <c r="K333" s="453"/>
      <c r="L333" s="453"/>
      <c r="M333" s="453"/>
      <c r="N333" s="453"/>
      <c r="O333" s="665"/>
      <c r="P333" s="665"/>
      <c r="Q333" s="665"/>
      <c r="R333" s="358"/>
      <c r="S333" s="358"/>
      <c r="T333" s="358"/>
      <c r="U333" s="358"/>
      <c r="V333" s="358"/>
      <c r="W333" s="358"/>
      <c r="X333" s="358"/>
      <c r="Y333" s="358"/>
      <c r="Z333" s="358"/>
      <c r="AA333" s="358"/>
    </row>
    <row r="334" spans="2:27" ht="13.5" customHeight="1">
      <c r="B334" s="453"/>
      <c r="C334" s="453"/>
      <c r="D334" s="453"/>
      <c r="E334" s="453"/>
      <c r="F334" s="453"/>
      <c r="G334" s="453"/>
      <c r="H334" s="453"/>
      <c r="I334" s="453"/>
      <c r="J334" s="453"/>
      <c r="K334" s="453"/>
      <c r="L334" s="453"/>
      <c r="M334" s="453"/>
      <c r="N334" s="453"/>
      <c r="O334" s="665"/>
      <c r="P334" s="665"/>
      <c r="Q334" s="665"/>
      <c r="R334" s="358"/>
      <c r="S334" s="358"/>
      <c r="T334" s="358"/>
      <c r="U334" s="358"/>
      <c r="V334" s="358"/>
      <c r="W334" s="358"/>
      <c r="X334" s="358"/>
      <c r="Y334" s="358"/>
      <c r="Z334" s="358"/>
      <c r="AA334" s="358"/>
    </row>
    <row r="335" spans="2:27" ht="13.5" customHeight="1">
      <c r="B335" s="453"/>
      <c r="C335" s="453"/>
      <c r="D335" s="453"/>
      <c r="E335" s="453"/>
      <c r="F335" s="453"/>
      <c r="G335" s="453"/>
      <c r="H335" s="453"/>
      <c r="I335" s="453"/>
      <c r="J335" s="453"/>
      <c r="K335" s="453"/>
      <c r="L335" s="453"/>
      <c r="M335" s="453"/>
      <c r="N335" s="453"/>
      <c r="O335" s="665"/>
      <c r="P335" s="665"/>
      <c r="Q335" s="665"/>
      <c r="R335" s="358"/>
      <c r="S335" s="358"/>
      <c r="T335" s="358"/>
      <c r="U335" s="358"/>
      <c r="V335" s="358"/>
      <c r="W335" s="358"/>
      <c r="X335" s="358"/>
      <c r="Y335" s="358"/>
      <c r="Z335" s="358"/>
      <c r="AA335" s="358"/>
    </row>
    <row r="336" spans="2:27" ht="13.5" customHeight="1">
      <c r="B336" s="453"/>
      <c r="C336" s="453"/>
      <c r="D336" s="453"/>
      <c r="E336" s="453"/>
      <c r="F336" s="453"/>
      <c r="G336" s="453"/>
      <c r="H336" s="453"/>
      <c r="I336" s="453"/>
      <c r="J336" s="453"/>
      <c r="K336" s="453"/>
      <c r="L336" s="453"/>
      <c r="M336" s="453"/>
      <c r="N336" s="453"/>
      <c r="O336" s="665"/>
      <c r="P336" s="665"/>
      <c r="Q336" s="665"/>
      <c r="R336" s="358"/>
      <c r="S336" s="358"/>
      <c r="T336" s="358"/>
      <c r="U336" s="358"/>
      <c r="V336" s="358"/>
      <c r="W336" s="358"/>
      <c r="X336" s="358"/>
      <c r="Y336" s="358"/>
      <c r="Z336" s="358"/>
      <c r="AA336" s="358"/>
    </row>
    <row r="337" spans="2:27" ht="13.5" customHeight="1">
      <c r="B337" s="453"/>
      <c r="C337" s="453"/>
      <c r="D337" s="453"/>
      <c r="E337" s="453"/>
      <c r="F337" s="453"/>
      <c r="G337" s="453"/>
      <c r="H337" s="453"/>
      <c r="I337" s="453"/>
      <c r="J337" s="453"/>
      <c r="K337" s="453"/>
      <c r="L337" s="453"/>
      <c r="M337" s="453"/>
      <c r="N337" s="453"/>
      <c r="O337" s="665"/>
      <c r="P337" s="665"/>
      <c r="Q337" s="665"/>
      <c r="R337" s="358"/>
      <c r="S337" s="358"/>
      <c r="T337" s="358"/>
      <c r="U337" s="358"/>
      <c r="V337" s="358"/>
      <c r="W337" s="358"/>
      <c r="X337" s="358"/>
      <c r="Y337" s="358"/>
      <c r="Z337" s="358"/>
      <c r="AA337" s="358"/>
    </row>
    <row r="338" spans="2:27" ht="13.5" customHeight="1">
      <c r="B338" s="453"/>
      <c r="C338" s="453"/>
      <c r="D338" s="453"/>
      <c r="E338" s="453"/>
      <c r="F338" s="453"/>
      <c r="G338" s="453"/>
      <c r="H338" s="453"/>
      <c r="I338" s="453"/>
      <c r="J338" s="453"/>
      <c r="K338" s="453"/>
      <c r="L338" s="453"/>
      <c r="M338" s="453"/>
      <c r="N338" s="453"/>
      <c r="O338" s="665"/>
      <c r="P338" s="665"/>
      <c r="Q338" s="665"/>
      <c r="R338" s="358"/>
      <c r="S338" s="358"/>
      <c r="T338" s="358"/>
      <c r="U338" s="358"/>
      <c r="V338" s="358"/>
      <c r="W338" s="358"/>
      <c r="X338" s="358"/>
      <c r="Y338" s="358"/>
      <c r="Z338" s="358"/>
      <c r="AA338" s="358"/>
    </row>
    <row r="339" spans="2:27" ht="13.5" customHeight="1">
      <c r="B339" s="453"/>
      <c r="C339" s="453"/>
      <c r="D339" s="453"/>
      <c r="E339" s="453"/>
      <c r="F339" s="453"/>
      <c r="G339" s="453"/>
      <c r="H339" s="453"/>
      <c r="I339" s="453"/>
      <c r="J339" s="453"/>
      <c r="K339" s="453"/>
      <c r="L339" s="453"/>
      <c r="M339" s="453"/>
      <c r="N339" s="453"/>
      <c r="O339" s="665"/>
      <c r="P339" s="665"/>
      <c r="Q339" s="665"/>
      <c r="R339" s="358"/>
      <c r="S339" s="358"/>
      <c r="T339" s="358"/>
      <c r="U339" s="358"/>
      <c r="V339" s="358"/>
      <c r="W339" s="358"/>
      <c r="X339" s="358"/>
      <c r="Y339" s="358"/>
      <c r="Z339" s="358"/>
      <c r="AA339" s="358"/>
    </row>
    <row r="340" spans="2:27" ht="13.5" customHeight="1">
      <c r="B340" s="453"/>
      <c r="C340" s="453"/>
      <c r="D340" s="453"/>
      <c r="E340" s="453"/>
      <c r="F340" s="453"/>
      <c r="G340" s="453"/>
      <c r="H340" s="453"/>
      <c r="I340" s="453"/>
      <c r="J340" s="453"/>
      <c r="K340" s="453"/>
      <c r="L340" s="453"/>
      <c r="M340" s="453"/>
      <c r="N340" s="453"/>
      <c r="O340" s="665"/>
      <c r="P340" s="665"/>
      <c r="Q340" s="665"/>
      <c r="R340" s="358"/>
      <c r="S340" s="358"/>
      <c r="T340" s="358"/>
      <c r="U340" s="358"/>
      <c r="V340" s="358"/>
      <c r="W340" s="358"/>
      <c r="X340" s="358"/>
      <c r="Y340" s="358"/>
      <c r="Z340" s="358"/>
      <c r="AA340" s="358"/>
    </row>
    <row r="341" spans="2:27" ht="13.5" customHeight="1">
      <c r="B341" s="453"/>
      <c r="C341" s="453"/>
      <c r="D341" s="453"/>
      <c r="E341" s="453"/>
      <c r="F341" s="453"/>
      <c r="G341" s="453"/>
      <c r="H341" s="453"/>
      <c r="I341" s="453"/>
      <c r="J341" s="453"/>
      <c r="K341" s="453"/>
      <c r="L341" s="453"/>
      <c r="M341" s="453"/>
      <c r="N341" s="453"/>
      <c r="O341" s="665"/>
      <c r="P341" s="665"/>
      <c r="Q341" s="665"/>
      <c r="R341" s="358"/>
      <c r="S341" s="358"/>
      <c r="T341" s="358"/>
      <c r="U341" s="358"/>
      <c r="V341" s="358"/>
      <c r="W341" s="358"/>
      <c r="X341" s="358"/>
      <c r="Y341" s="358"/>
      <c r="Z341" s="358"/>
      <c r="AA341" s="358"/>
    </row>
    <row r="342" spans="2:27" ht="13.5" customHeight="1">
      <c r="B342" s="453"/>
      <c r="C342" s="453"/>
      <c r="D342" s="453"/>
      <c r="E342" s="453"/>
      <c r="F342" s="453"/>
      <c r="G342" s="453"/>
      <c r="H342" s="453"/>
      <c r="I342" s="453"/>
      <c r="J342" s="453"/>
      <c r="K342" s="453"/>
      <c r="L342" s="453"/>
      <c r="M342" s="453"/>
      <c r="N342" s="453"/>
      <c r="O342" s="665"/>
      <c r="P342" s="665"/>
      <c r="Q342" s="665"/>
      <c r="R342" s="358"/>
      <c r="S342" s="358"/>
      <c r="T342" s="358"/>
      <c r="U342" s="358"/>
      <c r="V342" s="358"/>
      <c r="W342" s="358"/>
      <c r="X342" s="358"/>
      <c r="Y342" s="358"/>
      <c r="Z342" s="358"/>
      <c r="AA342" s="358"/>
    </row>
    <row r="343" spans="2:27" ht="13.5" customHeight="1">
      <c r="B343" s="453"/>
      <c r="C343" s="453"/>
      <c r="D343" s="453"/>
      <c r="E343" s="453"/>
      <c r="F343" s="453"/>
      <c r="G343" s="453"/>
      <c r="H343" s="453"/>
      <c r="I343" s="453"/>
      <c r="J343" s="453"/>
      <c r="K343" s="453"/>
      <c r="L343" s="453"/>
      <c r="M343" s="453"/>
      <c r="N343" s="453"/>
      <c r="O343" s="665"/>
      <c r="P343" s="665"/>
      <c r="Q343" s="665"/>
      <c r="R343" s="358"/>
      <c r="S343" s="358"/>
      <c r="T343" s="358"/>
      <c r="U343" s="358"/>
      <c r="V343" s="358"/>
      <c r="W343" s="358"/>
      <c r="X343" s="358"/>
      <c r="Y343" s="358"/>
      <c r="Z343" s="358"/>
      <c r="AA343" s="358"/>
    </row>
    <row r="344" spans="2:27" ht="13.5" customHeight="1">
      <c r="B344" s="453"/>
      <c r="C344" s="453"/>
      <c r="D344" s="453"/>
      <c r="E344" s="453"/>
      <c r="F344" s="453"/>
      <c r="G344" s="453"/>
      <c r="H344" s="453"/>
      <c r="I344" s="453"/>
      <c r="J344" s="453"/>
      <c r="K344" s="453"/>
      <c r="L344" s="453"/>
      <c r="M344" s="453"/>
      <c r="N344" s="453"/>
      <c r="O344" s="665"/>
      <c r="P344" s="665"/>
      <c r="Q344" s="665"/>
      <c r="R344" s="358"/>
      <c r="S344" s="358"/>
      <c r="T344" s="358"/>
      <c r="U344" s="358"/>
      <c r="V344" s="358"/>
      <c r="W344" s="358"/>
      <c r="X344" s="358"/>
      <c r="Y344" s="358"/>
      <c r="Z344" s="358"/>
      <c r="AA344" s="358"/>
    </row>
    <row r="345" spans="2:27" ht="13.5" customHeight="1">
      <c r="B345" s="453"/>
      <c r="C345" s="453"/>
      <c r="D345" s="453"/>
      <c r="E345" s="453"/>
      <c r="F345" s="453"/>
      <c r="G345" s="453"/>
      <c r="H345" s="453"/>
      <c r="I345" s="453"/>
      <c r="J345" s="453"/>
      <c r="K345" s="453"/>
      <c r="L345" s="453"/>
      <c r="M345" s="453"/>
      <c r="N345" s="453"/>
      <c r="O345" s="665"/>
      <c r="P345" s="665"/>
      <c r="Q345" s="665"/>
      <c r="R345" s="358"/>
      <c r="S345" s="358"/>
      <c r="T345" s="358"/>
      <c r="U345" s="358"/>
      <c r="V345" s="358"/>
      <c r="W345" s="358"/>
      <c r="X345" s="358"/>
      <c r="Y345" s="358"/>
      <c r="Z345" s="358"/>
      <c r="AA345" s="358"/>
    </row>
    <row r="346" spans="2:27" ht="13.5" customHeight="1">
      <c r="B346" s="453"/>
      <c r="C346" s="453"/>
      <c r="D346" s="453"/>
      <c r="E346" s="453"/>
      <c r="F346" s="453"/>
      <c r="G346" s="453"/>
      <c r="H346" s="453"/>
      <c r="I346" s="453"/>
      <c r="J346" s="453"/>
      <c r="K346" s="453"/>
      <c r="L346" s="453"/>
      <c r="M346" s="453"/>
      <c r="N346" s="453"/>
      <c r="O346" s="665"/>
      <c r="P346" s="665"/>
      <c r="Q346" s="665"/>
      <c r="R346" s="358"/>
      <c r="S346" s="358"/>
      <c r="T346" s="358"/>
      <c r="U346" s="358"/>
      <c r="V346" s="358"/>
      <c r="W346" s="358"/>
      <c r="X346" s="358"/>
      <c r="Y346" s="358"/>
      <c r="Z346" s="358"/>
      <c r="AA346" s="358"/>
    </row>
    <row r="347" spans="2:27" ht="13.5" customHeight="1">
      <c r="B347" s="453"/>
      <c r="C347" s="453"/>
      <c r="D347" s="453"/>
      <c r="E347" s="453"/>
      <c r="F347" s="453"/>
      <c r="G347" s="453"/>
      <c r="H347" s="453"/>
      <c r="I347" s="453"/>
      <c r="J347" s="453"/>
      <c r="K347" s="453"/>
      <c r="L347" s="453"/>
      <c r="M347" s="453"/>
      <c r="N347" s="453"/>
      <c r="O347" s="665"/>
      <c r="P347" s="665"/>
      <c r="Q347" s="665"/>
      <c r="R347" s="358"/>
      <c r="S347" s="358"/>
      <c r="T347" s="358"/>
      <c r="U347" s="358"/>
      <c r="V347" s="358"/>
      <c r="W347" s="358"/>
      <c r="X347" s="358"/>
      <c r="Y347" s="358"/>
      <c r="Z347" s="358"/>
      <c r="AA347" s="358"/>
    </row>
    <row r="348" spans="2:27" ht="13.5" customHeight="1">
      <c r="B348" s="453"/>
      <c r="C348" s="453"/>
      <c r="D348" s="453"/>
      <c r="E348" s="453"/>
      <c r="F348" s="453"/>
      <c r="G348" s="453"/>
      <c r="H348" s="453"/>
      <c r="I348" s="453"/>
      <c r="J348" s="453"/>
      <c r="K348" s="453"/>
      <c r="L348" s="453"/>
      <c r="M348" s="453"/>
      <c r="N348" s="453"/>
      <c r="O348" s="665"/>
      <c r="P348" s="665"/>
      <c r="Q348" s="665"/>
      <c r="R348" s="358"/>
      <c r="S348" s="358"/>
      <c r="T348" s="358"/>
      <c r="U348" s="358"/>
      <c r="V348" s="358"/>
      <c r="W348" s="358"/>
      <c r="X348" s="358"/>
      <c r="Y348" s="358"/>
      <c r="Z348" s="358"/>
      <c r="AA348" s="358"/>
    </row>
    <row r="349" spans="2:27" ht="13.5" customHeight="1">
      <c r="B349" s="453"/>
      <c r="C349" s="453"/>
      <c r="D349" s="453"/>
      <c r="E349" s="453"/>
      <c r="F349" s="453"/>
      <c r="G349" s="453"/>
      <c r="H349" s="453"/>
      <c r="I349" s="453"/>
      <c r="J349" s="453"/>
      <c r="K349" s="453"/>
      <c r="L349" s="453"/>
      <c r="M349" s="453"/>
      <c r="N349" s="453"/>
      <c r="O349" s="665"/>
      <c r="P349" s="665"/>
      <c r="Q349" s="665"/>
      <c r="R349" s="358"/>
      <c r="S349" s="358"/>
      <c r="T349" s="358"/>
      <c r="U349" s="358"/>
      <c r="V349" s="358"/>
      <c r="W349" s="358"/>
      <c r="X349" s="358"/>
      <c r="Y349" s="358"/>
      <c r="Z349" s="358"/>
      <c r="AA349" s="358"/>
    </row>
    <row r="350" spans="2:27" ht="13.5" customHeight="1">
      <c r="B350" s="453"/>
      <c r="C350" s="453"/>
      <c r="D350" s="453"/>
      <c r="E350" s="453"/>
      <c r="F350" s="453"/>
      <c r="G350" s="453"/>
      <c r="H350" s="453"/>
      <c r="I350" s="453"/>
      <c r="J350" s="453"/>
      <c r="K350" s="453"/>
      <c r="L350" s="453"/>
      <c r="M350" s="453"/>
      <c r="N350" s="453"/>
      <c r="O350" s="665"/>
      <c r="P350" s="665"/>
      <c r="Q350" s="665"/>
      <c r="R350" s="358"/>
      <c r="S350" s="358"/>
      <c r="T350" s="358"/>
      <c r="U350" s="358"/>
      <c r="V350" s="358"/>
      <c r="W350" s="358"/>
      <c r="X350" s="358"/>
      <c r="Y350" s="358"/>
      <c r="Z350" s="358"/>
      <c r="AA350" s="358"/>
    </row>
    <row r="351" spans="2:27" ht="13.5" customHeight="1">
      <c r="B351" s="453"/>
      <c r="C351" s="453"/>
      <c r="D351" s="453"/>
      <c r="E351" s="453"/>
      <c r="F351" s="453"/>
      <c r="G351" s="453"/>
      <c r="H351" s="453"/>
      <c r="I351" s="453"/>
      <c r="J351" s="453"/>
      <c r="K351" s="453"/>
      <c r="L351" s="453"/>
      <c r="M351" s="453"/>
      <c r="N351" s="453"/>
      <c r="O351" s="665"/>
      <c r="P351" s="665"/>
      <c r="Q351" s="665"/>
      <c r="R351" s="358"/>
      <c r="S351" s="358"/>
      <c r="T351" s="358"/>
      <c r="U351" s="358"/>
      <c r="V351" s="358"/>
      <c r="W351" s="358"/>
      <c r="X351" s="358"/>
      <c r="Y351" s="358"/>
      <c r="Z351" s="358"/>
      <c r="AA351" s="358"/>
    </row>
    <row r="352" spans="2:27" ht="13.5" customHeight="1">
      <c r="B352" s="453"/>
      <c r="C352" s="453"/>
      <c r="D352" s="453"/>
      <c r="E352" s="453"/>
      <c r="F352" s="453"/>
      <c r="G352" s="453"/>
      <c r="H352" s="453"/>
      <c r="I352" s="453"/>
      <c r="J352" s="453"/>
      <c r="K352" s="453"/>
      <c r="L352" s="453"/>
      <c r="M352" s="453"/>
      <c r="N352" s="453"/>
      <c r="O352" s="665"/>
      <c r="P352" s="665"/>
      <c r="Q352" s="665"/>
      <c r="R352" s="358"/>
      <c r="S352" s="358"/>
      <c r="T352" s="358"/>
      <c r="U352" s="358"/>
      <c r="V352" s="358"/>
      <c r="W352" s="358"/>
      <c r="X352" s="358"/>
      <c r="Y352" s="358"/>
      <c r="Z352" s="358"/>
      <c r="AA352" s="358"/>
    </row>
    <row r="353" spans="2:27" ht="13.5" customHeight="1">
      <c r="B353" s="453"/>
      <c r="C353" s="453"/>
      <c r="D353" s="453"/>
      <c r="E353" s="453"/>
      <c r="F353" s="453"/>
      <c r="G353" s="453"/>
      <c r="H353" s="453"/>
      <c r="I353" s="453"/>
      <c r="J353" s="453"/>
      <c r="K353" s="453"/>
      <c r="L353" s="453"/>
      <c r="M353" s="453"/>
      <c r="N353" s="453"/>
      <c r="O353" s="665"/>
      <c r="P353" s="665"/>
      <c r="Q353" s="665"/>
      <c r="R353" s="358"/>
      <c r="S353" s="358"/>
      <c r="T353" s="358"/>
      <c r="U353" s="358"/>
      <c r="V353" s="358"/>
      <c r="W353" s="358"/>
      <c r="X353" s="358"/>
      <c r="Y353" s="358"/>
      <c r="Z353" s="358"/>
      <c r="AA353" s="358"/>
    </row>
    <row r="354" spans="2:27" ht="13.5" customHeight="1">
      <c r="B354" s="453"/>
      <c r="C354" s="453"/>
      <c r="D354" s="453"/>
      <c r="E354" s="453"/>
      <c r="F354" s="453"/>
      <c r="G354" s="453"/>
      <c r="H354" s="453"/>
      <c r="I354" s="453"/>
      <c r="J354" s="453"/>
      <c r="K354" s="453"/>
      <c r="L354" s="453"/>
      <c r="M354" s="453"/>
      <c r="N354" s="453"/>
      <c r="O354" s="665"/>
      <c r="P354" s="665"/>
      <c r="Q354" s="665"/>
      <c r="R354" s="358"/>
      <c r="S354" s="358"/>
      <c r="T354" s="358"/>
      <c r="U354" s="358"/>
      <c r="V354" s="358"/>
      <c r="W354" s="358"/>
      <c r="X354" s="358"/>
      <c r="Y354" s="358"/>
      <c r="Z354" s="358"/>
      <c r="AA354" s="358"/>
    </row>
    <row r="355" spans="2:27" ht="13.5" customHeight="1">
      <c r="B355" s="453"/>
      <c r="C355" s="453"/>
      <c r="D355" s="453"/>
      <c r="E355" s="453"/>
      <c r="F355" s="453"/>
      <c r="G355" s="453"/>
      <c r="H355" s="453"/>
      <c r="I355" s="453"/>
      <c r="J355" s="453"/>
      <c r="K355" s="453"/>
      <c r="L355" s="453"/>
      <c r="M355" s="453"/>
      <c r="N355" s="453"/>
      <c r="O355" s="665"/>
      <c r="P355" s="665"/>
      <c r="Q355" s="665"/>
      <c r="R355" s="358"/>
      <c r="S355" s="358"/>
      <c r="T355" s="358"/>
      <c r="U355" s="358"/>
      <c r="V355" s="358"/>
      <c r="W355" s="358"/>
      <c r="X355" s="358"/>
      <c r="Y355" s="358"/>
      <c r="Z355" s="358"/>
      <c r="AA355" s="358"/>
    </row>
    <row r="356" spans="2:27" ht="13.5" customHeight="1">
      <c r="B356" s="453"/>
      <c r="C356" s="453"/>
      <c r="D356" s="453"/>
      <c r="E356" s="453"/>
      <c r="F356" s="453"/>
      <c r="G356" s="453"/>
      <c r="H356" s="453"/>
      <c r="I356" s="453"/>
      <c r="J356" s="453"/>
      <c r="K356" s="453"/>
      <c r="L356" s="453"/>
      <c r="M356" s="453"/>
      <c r="N356" s="453"/>
      <c r="O356" s="665"/>
      <c r="P356" s="665"/>
      <c r="Q356" s="665"/>
      <c r="R356" s="358"/>
      <c r="S356" s="358"/>
      <c r="T356" s="358"/>
      <c r="U356" s="358"/>
      <c r="V356" s="358"/>
      <c r="W356" s="358"/>
      <c r="X356" s="358"/>
      <c r="Y356" s="358"/>
      <c r="Z356" s="358"/>
      <c r="AA356" s="358"/>
    </row>
    <row r="357" spans="2:27" ht="13.5" customHeight="1">
      <c r="B357" s="453"/>
      <c r="C357" s="453"/>
      <c r="D357" s="453"/>
      <c r="E357" s="453"/>
      <c r="F357" s="453"/>
      <c r="G357" s="453"/>
      <c r="H357" s="453"/>
      <c r="I357" s="453"/>
      <c r="J357" s="453"/>
      <c r="K357" s="453"/>
      <c r="L357" s="453"/>
      <c r="M357" s="453"/>
      <c r="N357" s="453"/>
      <c r="O357" s="665"/>
      <c r="P357" s="665"/>
      <c r="Q357" s="665"/>
      <c r="R357" s="358"/>
      <c r="S357" s="358"/>
      <c r="T357" s="358"/>
      <c r="U357" s="358"/>
      <c r="V357" s="358"/>
      <c r="W357" s="358"/>
      <c r="X357" s="358"/>
      <c r="Y357" s="358"/>
      <c r="Z357" s="358"/>
      <c r="AA357" s="358"/>
    </row>
    <row r="358" spans="2:27" ht="13.5" customHeight="1">
      <c r="B358" s="453"/>
      <c r="C358" s="453"/>
      <c r="D358" s="453"/>
      <c r="E358" s="453"/>
      <c r="F358" s="453"/>
      <c r="G358" s="453"/>
      <c r="H358" s="453"/>
      <c r="I358" s="453"/>
      <c r="J358" s="453"/>
      <c r="K358" s="453"/>
      <c r="L358" s="453"/>
      <c r="M358" s="453"/>
      <c r="N358" s="453"/>
      <c r="O358" s="665"/>
      <c r="P358" s="665"/>
      <c r="Q358" s="665"/>
      <c r="R358" s="358"/>
      <c r="S358" s="358"/>
      <c r="T358" s="358"/>
      <c r="U358" s="358"/>
      <c r="V358" s="358"/>
      <c r="W358" s="358"/>
      <c r="X358" s="358"/>
      <c r="Y358" s="358"/>
      <c r="Z358" s="358"/>
      <c r="AA358" s="358"/>
    </row>
    <row r="359" spans="2:27" ht="13.5" customHeight="1">
      <c r="B359" s="453"/>
      <c r="C359" s="453"/>
      <c r="D359" s="453"/>
      <c r="E359" s="453"/>
      <c r="F359" s="453"/>
      <c r="G359" s="453"/>
      <c r="H359" s="453"/>
      <c r="I359" s="453"/>
      <c r="J359" s="453"/>
      <c r="K359" s="453"/>
      <c r="L359" s="453"/>
      <c r="M359" s="453"/>
      <c r="N359" s="453"/>
      <c r="O359" s="665"/>
      <c r="P359" s="665"/>
      <c r="Q359" s="665"/>
      <c r="R359" s="358"/>
      <c r="S359" s="358"/>
      <c r="T359" s="358"/>
      <c r="U359" s="358"/>
      <c r="V359" s="358"/>
      <c r="W359" s="358"/>
      <c r="X359" s="358"/>
      <c r="Y359" s="358"/>
      <c r="Z359" s="358"/>
      <c r="AA359" s="358"/>
    </row>
    <row r="360" spans="2:27" ht="13.5" customHeight="1">
      <c r="B360" s="453"/>
      <c r="C360" s="453"/>
      <c r="D360" s="453"/>
      <c r="E360" s="453"/>
      <c r="F360" s="453"/>
      <c r="G360" s="453"/>
      <c r="H360" s="453"/>
      <c r="I360" s="453"/>
      <c r="J360" s="453"/>
      <c r="K360" s="453"/>
      <c r="L360" s="453"/>
      <c r="M360" s="453"/>
      <c r="N360" s="453"/>
      <c r="O360" s="665"/>
      <c r="P360" s="665"/>
      <c r="Q360" s="665"/>
      <c r="R360" s="358"/>
      <c r="S360" s="358"/>
      <c r="T360" s="358"/>
      <c r="U360" s="358"/>
      <c r="V360" s="358"/>
      <c r="W360" s="358"/>
      <c r="X360" s="358"/>
      <c r="Y360" s="358"/>
      <c r="Z360" s="358"/>
      <c r="AA360" s="358"/>
    </row>
    <row r="361" spans="2:27" ht="13.5" customHeight="1">
      <c r="B361" s="453"/>
      <c r="C361" s="453"/>
      <c r="D361" s="453"/>
      <c r="E361" s="453"/>
      <c r="F361" s="453"/>
      <c r="G361" s="453"/>
      <c r="H361" s="453"/>
      <c r="I361" s="453"/>
      <c r="J361" s="453"/>
      <c r="K361" s="453"/>
      <c r="L361" s="453"/>
      <c r="M361" s="453"/>
      <c r="N361" s="453"/>
      <c r="O361" s="665"/>
      <c r="P361" s="665"/>
      <c r="Q361" s="665"/>
      <c r="R361" s="358"/>
      <c r="S361" s="358"/>
      <c r="T361" s="358"/>
      <c r="U361" s="358"/>
      <c r="V361" s="358"/>
      <c r="W361" s="358"/>
      <c r="X361" s="358"/>
      <c r="Y361" s="358"/>
      <c r="Z361" s="358"/>
      <c r="AA361" s="358"/>
    </row>
    <row r="362" spans="2:27" ht="13.5" customHeight="1">
      <c r="B362" s="453"/>
      <c r="C362" s="453"/>
      <c r="D362" s="453"/>
      <c r="E362" s="453"/>
      <c r="F362" s="453"/>
      <c r="G362" s="453"/>
      <c r="H362" s="453"/>
      <c r="I362" s="453"/>
      <c r="J362" s="453"/>
      <c r="K362" s="453"/>
      <c r="L362" s="453"/>
      <c r="M362" s="453"/>
      <c r="N362" s="453"/>
      <c r="O362" s="665"/>
      <c r="P362" s="665"/>
      <c r="Q362" s="665"/>
      <c r="R362" s="358"/>
      <c r="S362" s="358"/>
      <c r="T362" s="358"/>
      <c r="U362" s="358"/>
      <c r="V362" s="358"/>
      <c r="W362" s="358"/>
      <c r="X362" s="358"/>
      <c r="Y362" s="358"/>
      <c r="Z362" s="358"/>
      <c r="AA362" s="358"/>
    </row>
    <row r="363" spans="2:27" ht="13.5" customHeight="1">
      <c r="B363" s="453"/>
      <c r="C363" s="453"/>
      <c r="D363" s="453"/>
      <c r="E363" s="453"/>
      <c r="F363" s="453"/>
      <c r="G363" s="453"/>
      <c r="H363" s="453"/>
      <c r="I363" s="453"/>
      <c r="J363" s="453"/>
      <c r="K363" s="453"/>
      <c r="L363" s="453"/>
      <c r="M363" s="453"/>
      <c r="N363" s="453"/>
      <c r="O363" s="665"/>
      <c r="P363" s="665"/>
      <c r="Q363" s="665"/>
      <c r="R363" s="358"/>
      <c r="S363" s="358"/>
      <c r="T363" s="358"/>
      <c r="U363" s="358"/>
      <c r="V363" s="358"/>
      <c r="W363" s="358"/>
      <c r="X363" s="358"/>
      <c r="Y363" s="358"/>
      <c r="Z363" s="358"/>
      <c r="AA363" s="358"/>
    </row>
    <row r="364" spans="2:27" ht="13.5" customHeight="1">
      <c r="B364" s="453"/>
      <c r="C364" s="453"/>
      <c r="D364" s="453"/>
      <c r="E364" s="453"/>
      <c r="F364" s="453"/>
      <c r="G364" s="453"/>
      <c r="H364" s="453"/>
      <c r="I364" s="453"/>
      <c r="J364" s="453"/>
      <c r="K364" s="453"/>
      <c r="L364" s="453"/>
      <c r="M364" s="453"/>
      <c r="N364" s="453"/>
      <c r="O364" s="665"/>
      <c r="P364" s="665"/>
      <c r="Q364" s="665"/>
      <c r="R364" s="358"/>
      <c r="S364" s="358"/>
      <c r="T364" s="358"/>
      <c r="U364" s="358"/>
      <c r="V364" s="358"/>
      <c r="W364" s="358"/>
      <c r="X364" s="358"/>
      <c r="Y364" s="358"/>
      <c r="Z364" s="358"/>
      <c r="AA364" s="358"/>
    </row>
    <row r="365" spans="2:27" ht="13.5" customHeight="1">
      <c r="B365" s="453"/>
      <c r="C365" s="453"/>
      <c r="D365" s="453"/>
      <c r="E365" s="453"/>
      <c r="F365" s="453"/>
      <c r="G365" s="453"/>
      <c r="H365" s="453"/>
      <c r="I365" s="453"/>
      <c r="J365" s="453"/>
      <c r="K365" s="453"/>
      <c r="L365" s="453"/>
      <c r="M365" s="453"/>
      <c r="N365" s="453"/>
      <c r="O365" s="665"/>
      <c r="P365" s="665"/>
      <c r="Q365" s="665"/>
      <c r="R365" s="358"/>
      <c r="S365" s="358"/>
      <c r="T365" s="358"/>
      <c r="U365" s="358"/>
      <c r="V365" s="358"/>
      <c r="W365" s="358"/>
      <c r="X365" s="358"/>
      <c r="Y365" s="358"/>
      <c r="Z365" s="358"/>
      <c r="AA365" s="358"/>
    </row>
    <row r="366" spans="2:27" ht="13.5" customHeight="1">
      <c r="B366" s="453"/>
      <c r="C366" s="453"/>
      <c r="D366" s="453"/>
      <c r="E366" s="453"/>
      <c r="F366" s="453"/>
      <c r="G366" s="453"/>
      <c r="H366" s="453"/>
      <c r="I366" s="453"/>
      <c r="J366" s="453"/>
      <c r="K366" s="453"/>
      <c r="L366" s="453"/>
      <c r="M366" s="453"/>
      <c r="N366" s="453"/>
      <c r="O366" s="665"/>
      <c r="P366" s="665"/>
      <c r="Q366" s="665"/>
      <c r="R366" s="358"/>
      <c r="S366" s="358"/>
      <c r="T366" s="358"/>
      <c r="U366" s="358"/>
      <c r="V366" s="358"/>
      <c r="W366" s="358"/>
      <c r="X366" s="358"/>
      <c r="Y366" s="358"/>
      <c r="Z366" s="358"/>
      <c r="AA366" s="358"/>
    </row>
    <row r="367" spans="2:27" ht="13.5" customHeight="1">
      <c r="B367" s="453"/>
      <c r="C367" s="453"/>
      <c r="D367" s="453"/>
      <c r="E367" s="453"/>
      <c r="F367" s="453"/>
      <c r="G367" s="453"/>
      <c r="H367" s="453"/>
      <c r="I367" s="453"/>
      <c r="J367" s="453"/>
      <c r="K367" s="453"/>
      <c r="L367" s="453"/>
      <c r="M367" s="453"/>
      <c r="N367" s="453"/>
      <c r="O367" s="665"/>
      <c r="P367" s="665"/>
      <c r="Q367" s="665"/>
      <c r="R367" s="358"/>
      <c r="S367" s="358"/>
      <c r="T367" s="358"/>
      <c r="U367" s="358"/>
      <c r="V367" s="358"/>
      <c r="W367" s="358"/>
      <c r="X367" s="358"/>
      <c r="Y367" s="358"/>
      <c r="Z367" s="358"/>
      <c r="AA367" s="358"/>
    </row>
    <row r="368" spans="2:27" ht="13.5" customHeight="1">
      <c r="B368" s="453"/>
      <c r="C368" s="453"/>
      <c r="D368" s="453"/>
      <c r="E368" s="453"/>
      <c r="F368" s="453"/>
      <c r="G368" s="453"/>
      <c r="H368" s="453"/>
      <c r="I368" s="453"/>
      <c r="J368" s="453"/>
      <c r="K368" s="453"/>
      <c r="L368" s="453"/>
      <c r="M368" s="453"/>
      <c r="N368" s="453"/>
      <c r="O368" s="665"/>
      <c r="P368" s="665"/>
      <c r="Q368" s="665"/>
      <c r="R368" s="358"/>
      <c r="S368" s="358"/>
      <c r="T368" s="358"/>
      <c r="U368" s="358"/>
      <c r="V368" s="358"/>
      <c r="W368" s="358"/>
      <c r="X368" s="358"/>
      <c r="Y368" s="358"/>
      <c r="Z368" s="358"/>
      <c r="AA368" s="358"/>
    </row>
    <row r="369" spans="2:27" ht="13.5" customHeight="1">
      <c r="B369" s="453"/>
      <c r="C369" s="453"/>
      <c r="D369" s="453"/>
      <c r="E369" s="453"/>
      <c r="F369" s="453"/>
      <c r="G369" s="453"/>
      <c r="H369" s="453"/>
      <c r="I369" s="453"/>
      <c r="J369" s="453"/>
      <c r="K369" s="453"/>
      <c r="L369" s="453"/>
      <c r="M369" s="453"/>
      <c r="N369" s="453"/>
      <c r="O369" s="665"/>
      <c r="P369" s="665"/>
      <c r="Q369" s="665"/>
      <c r="R369" s="358"/>
      <c r="S369" s="358"/>
      <c r="T369" s="358"/>
      <c r="U369" s="358"/>
      <c r="V369" s="358"/>
      <c r="W369" s="358"/>
      <c r="X369" s="358"/>
      <c r="Y369" s="358"/>
      <c r="Z369" s="358"/>
      <c r="AA369" s="358"/>
    </row>
    <row r="370" spans="2:27" ht="13.5" customHeight="1">
      <c r="B370" s="453"/>
      <c r="C370" s="453"/>
      <c r="D370" s="453"/>
      <c r="E370" s="453"/>
      <c r="F370" s="453"/>
      <c r="G370" s="453"/>
      <c r="H370" s="453"/>
      <c r="I370" s="453"/>
      <c r="J370" s="453"/>
      <c r="K370" s="453"/>
      <c r="L370" s="453"/>
      <c r="M370" s="453"/>
      <c r="N370" s="453"/>
      <c r="O370" s="665"/>
      <c r="P370" s="665"/>
      <c r="Q370" s="665"/>
      <c r="R370" s="358"/>
      <c r="S370" s="358"/>
      <c r="T370" s="358"/>
      <c r="U370" s="358"/>
      <c r="V370" s="358"/>
      <c r="W370" s="358"/>
      <c r="X370" s="358"/>
      <c r="Y370" s="358"/>
      <c r="Z370" s="358"/>
      <c r="AA370" s="358"/>
    </row>
    <row r="371" spans="2:27" ht="13.5" customHeight="1">
      <c r="B371" s="453"/>
      <c r="C371" s="453"/>
      <c r="D371" s="453"/>
      <c r="E371" s="453"/>
      <c r="F371" s="453"/>
      <c r="G371" s="453"/>
      <c r="H371" s="453"/>
      <c r="I371" s="453"/>
      <c r="J371" s="453"/>
      <c r="K371" s="453"/>
      <c r="L371" s="453"/>
      <c r="M371" s="453"/>
      <c r="N371" s="453"/>
      <c r="O371" s="665"/>
      <c r="P371" s="665"/>
      <c r="Q371" s="665"/>
      <c r="R371" s="358"/>
      <c r="S371" s="358"/>
      <c r="T371" s="358"/>
      <c r="U371" s="358"/>
      <c r="V371" s="358"/>
      <c r="W371" s="358"/>
      <c r="X371" s="358"/>
      <c r="Y371" s="358"/>
      <c r="Z371" s="358"/>
      <c r="AA371" s="358"/>
    </row>
    <row r="372" spans="2:27" ht="13.5" customHeight="1">
      <c r="B372" s="453"/>
      <c r="C372" s="453"/>
      <c r="D372" s="453"/>
      <c r="E372" s="453"/>
      <c r="F372" s="453"/>
      <c r="G372" s="453"/>
      <c r="H372" s="453"/>
      <c r="I372" s="453"/>
      <c r="J372" s="453"/>
      <c r="K372" s="453"/>
      <c r="L372" s="453"/>
      <c r="M372" s="453"/>
      <c r="N372" s="453"/>
      <c r="O372" s="665"/>
      <c r="P372" s="665"/>
      <c r="Q372" s="665"/>
      <c r="R372" s="358"/>
      <c r="S372" s="358"/>
      <c r="T372" s="358"/>
      <c r="U372" s="358"/>
      <c r="V372" s="358"/>
      <c r="W372" s="358"/>
      <c r="X372" s="358"/>
      <c r="Y372" s="358"/>
      <c r="Z372" s="358"/>
      <c r="AA372" s="358"/>
    </row>
    <row r="373" spans="2:27" ht="13.5" customHeight="1">
      <c r="B373" s="453"/>
      <c r="C373" s="453"/>
      <c r="D373" s="453"/>
      <c r="E373" s="453"/>
      <c r="F373" s="453"/>
      <c r="G373" s="453"/>
      <c r="H373" s="453"/>
      <c r="I373" s="453"/>
      <c r="J373" s="453"/>
      <c r="K373" s="453"/>
      <c r="L373" s="453"/>
      <c r="M373" s="453"/>
      <c r="N373" s="453"/>
      <c r="O373" s="665"/>
      <c r="P373" s="665"/>
      <c r="Q373" s="665"/>
      <c r="R373" s="358"/>
      <c r="S373" s="358"/>
      <c r="T373" s="358"/>
      <c r="U373" s="358"/>
      <c r="V373" s="358"/>
      <c r="W373" s="358"/>
      <c r="X373" s="358"/>
      <c r="Y373" s="358"/>
      <c r="Z373" s="358"/>
      <c r="AA373" s="358"/>
    </row>
    <row r="374" spans="2:27" ht="13.5" customHeight="1">
      <c r="B374" s="453"/>
      <c r="C374" s="453"/>
      <c r="D374" s="453"/>
      <c r="E374" s="453"/>
      <c r="F374" s="453"/>
      <c r="G374" s="453"/>
      <c r="H374" s="453"/>
      <c r="I374" s="453"/>
      <c r="J374" s="453"/>
      <c r="K374" s="453"/>
      <c r="L374" s="453"/>
      <c r="M374" s="453"/>
      <c r="N374" s="453"/>
      <c r="O374" s="665"/>
      <c r="P374" s="665"/>
      <c r="Q374" s="665"/>
      <c r="R374" s="358"/>
      <c r="S374" s="358"/>
      <c r="T374" s="358"/>
      <c r="U374" s="358"/>
      <c r="V374" s="358"/>
      <c r="W374" s="358"/>
      <c r="X374" s="358"/>
      <c r="Y374" s="358"/>
      <c r="Z374" s="358"/>
      <c r="AA374" s="358"/>
    </row>
    <row r="375" spans="2:27" ht="13.5" customHeight="1">
      <c r="B375" s="453"/>
      <c r="C375" s="453"/>
      <c r="D375" s="453"/>
      <c r="E375" s="453"/>
      <c r="F375" s="453"/>
      <c r="G375" s="453"/>
      <c r="H375" s="453"/>
      <c r="I375" s="453"/>
      <c r="J375" s="453"/>
      <c r="K375" s="453"/>
      <c r="L375" s="453"/>
      <c r="M375" s="453"/>
      <c r="N375" s="453"/>
      <c r="O375" s="665"/>
      <c r="P375" s="665"/>
      <c r="Q375" s="665"/>
      <c r="R375" s="358"/>
      <c r="S375" s="358"/>
      <c r="T375" s="358"/>
      <c r="U375" s="358"/>
      <c r="V375" s="358"/>
      <c r="W375" s="358"/>
      <c r="X375" s="358"/>
      <c r="Y375" s="358"/>
      <c r="Z375" s="358"/>
      <c r="AA375" s="358"/>
    </row>
    <row r="376" spans="2:27" ht="13.5" customHeight="1">
      <c r="B376" s="453"/>
      <c r="C376" s="453"/>
      <c r="D376" s="453"/>
      <c r="E376" s="453"/>
      <c r="F376" s="453"/>
      <c r="G376" s="453"/>
      <c r="H376" s="453"/>
      <c r="I376" s="453"/>
      <c r="J376" s="453"/>
      <c r="K376" s="453"/>
      <c r="L376" s="453"/>
      <c r="M376" s="453"/>
      <c r="N376" s="453"/>
      <c r="O376" s="665"/>
      <c r="P376" s="665"/>
      <c r="Q376" s="665"/>
      <c r="R376" s="358"/>
      <c r="S376" s="358"/>
      <c r="T376" s="358"/>
      <c r="U376" s="358"/>
      <c r="V376" s="358"/>
      <c r="W376" s="358"/>
      <c r="X376" s="358"/>
      <c r="Y376" s="358"/>
      <c r="Z376" s="358"/>
      <c r="AA376" s="358"/>
    </row>
    <row r="377" spans="2:27" ht="13.5" customHeight="1">
      <c r="B377" s="453"/>
      <c r="C377" s="453"/>
      <c r="D377" s="453"/>
      <c r="E377" s="453"/>
      <c r="F377" s="453"/>
      <c r="G377" s="453"/>
      <c r="H377" s="453"/>
      <c r="I377" s="453"/>
      <c r="J377" s="453"/>
      <c r="K377" s="453"/>
      <c r="L377" s="453"/>
      <c r="M377" s="453"/>
      <c r="N377" s="453"/>
      <c r="O377" s="665"/>
      <c r="P377" s="665"/>
      <c r="Q377" s="665"/>
      <c r="R377" s="358"/>
      <c r="S377" s="358"/>
      <c r="T377" s="358"/>
      <c r="U377" s="358"/>
      <c r="V377" s="358"/>
      <c r="W377" s="358"/>
      <c r="X377" s="358"/>
      <c r="Y377" s="358"/>
      <c r="Z377" s="358"/>
      <c r="AA377" s="358"/>
    </row>
    <row r="378" spans="2:27" ht="13.5" customHeight="1">
      <c r="B378" s="453"/>
      <c r="C378" s="453"/>
      <c r="D378" s="453"/>
      <c r="E378" s="453"/>
      <c r="F378" s="453"/>
      <c r="G378" s="453"/>
      <c r="H378" s="453"/>
      <c r="I378" s="453"/>
      <c r="J378" s="453"/>
      <c r="K378" s="453"/>
      <c r="L378" s="453"/>
      <c r="M378" s="453"/>
      <c r="N378" s="453"/>
      <c r="O378" s="665"/>
      <c r="P378" s="665"/>
      <c r="Q378" s="665"/>
      <c r="R378" s="358"/>
      <c r="S378" s="358"/>
      <c r="T378" s="358"/>
      <c r="U378" s="358"/>
      <c r="V378" s="358"/>
      <c r="W378" s="358"/>
      <c r="X378" s="358"/>
      <c r="Y378" s="358"/>
      <c r="Z378" s="358"/>
      <c r="AA378" s="358"/>
    </row>
    <row r="379" spans="2:27" ht="13.5" customHeight="1">
      <c r="B379" s="453"/>
      <c r="C379" s="453"/>
      <c r="D379" s="453"/>
      <c r="E379" s="453"/>
      <c r="F379" s="453"/>
      <c r="G379" s="453"/>
      <c r="H379" s="453"/>
      <c r="I379" s="453"/>
      <c r="J379" s="453"/>
      <c r="K379" s="453"/>
      <c r="L379" s="453"/>
      <c r="M379" s="453"/>
      <c r="N379" s="453"/>
      <c r="O379" s="665"/>
      <c r="P379" s="665"/>
      <c r="Q379" s="665"/>
      <c r="R379" s="358"/>
      <c r="S379" s="358"/>
      <c r="T379" s="358"/>
      <c r="U379" s="358"/>
      <c r="V379" s="358"/>
      <c r="W379" s="358"/>
      <c r="X379" s="358"/>
      <c r="Y379" s="358"/>
      <c r="Z379" s="358"/>
      <c r="AA379" s="358"/>
    </row>
    <row r="380" spans="2:27" ht="13.5" customHeight="1">
      <c r="B380" s="453"/>
      <c r="C380" s="453"/>
      <c r="D380" s="453"/>
      <c r="E380" s="453"/>
      <c r="F380" s="453"/>
      <c r="G380" s="453"/>
      <c r="H380" s="453"/>
      <c r="I380" s="453"/>
      <c r="J380" s="453"/>
      <c r="K380" s="453"/>
      <c r="L380" s="453"/>
      <c r="M380" s="453"/>
      <c r="N380" s="453"/>
      <c r="O380" s="665"/>
      <c r="P380" s="665"/>
      <c r="Q380" s="665"/>
      <c r="R380" s="358"/>
      <c r="S380" s="358"/>
      <c r="T380" s="358"/>
      <c r="U380" s="358"/>
      <c r="V380" s="358"/>
      <c r="W380" s="358"/>
      <c r="X380" s="358"/>
      <c r="Y380" s="358"/>
      <c r="Z380" s="358"/>
      <c r="AA380" s="358"/>
    </row>
    <row r="381" spans="2:27" ht="13.5" customHeight="1">
      <c r="B381" s="453"/>
      <c r="C381" s="453"/>
      <c r="D381" s="453"/>
      <c r="E381" s="453"/>
      <c r="F381" s="453"/>
      <c r="G381" s="453"/>
      <c r="H381" s="453"/>
      <c r="I381" s="453"/>
      <c r="J381" s="453"/>
      <c r="K381" s="453"/>
      <c r="L381" s="453"/>
      <c r="M381" s="453"/>
      <c r="N381" s="453"/>
      <c r="O381" s="665"/>
      <c r="P381" s="665"/>
      <c r="Q381" s="665"/>
      <c r="R381" s="358"/>
      <c r="S381" s="358"/>
      <c r="T381" s="358"/>
      <c r="U381" s="358"/>
      <c r="V381" s="358"/>
      <c r="W381" s="358"/>
      <c r="X381" s="358"/>
      <c r="Y381" s="358"/>
      <c r="Z381" s="358"/>
      <c r="AA381" s="358"/>
    </row>
    <row r="382" spans="2:27" ht="13.5" customHeight="1">
      <c r="B382" s="453"/>
      <c r="C382" s="453"/>
      <c r="D382" s="453"/>
      <c r="E382" s="453"/>
      <c r="F382" s="453"/>
      <c r="G382" s="453"/>
      <c r="H382" s="453"/>
      <c r="I382" s="453"/>
      <c r="J382" s="453"/>
      <c r="K382" s="453"/>
      <c r="L382" s="453"/>
      <c r="M382" s="453"/>
      <c r="N382" s="453"/>
      <c r="O382" s="665"/>
      <c r="P382" s="665"/>
      <c r="Q382" s="665"/>
      <c r="R382" s="358"/>
      <c r="S382" s="358"/>
      <c r="T382" s="358"/>
      <c r="U382" s="358"/>
      <c r="V382" s="358"/>
      <c r="W382" s="358"/>
      <c r="X382" s="358"/>
      <c r="Y382" s="358"/>
      <c r="Z382" s="358"/>
      <c r="AA382" s="358"/>
    </row>
    <row r="383" spans="2:27" ht="13.5" customHeight="1">
      <c r="B383" s="453"/>
      <c r="C383" s="453"/>
      <c r="D383" s="453"/>
      <c r="E383" s="453"/>
      <c r="F383" s="453"/>
      <c r="G383" s="453"/>
      <c r="H383" s="453"/>
      <c r="I383" s="453"/>
      <c r="J383" s="453"/>
      <c r="K383" s="453"/>
      <c r="L383" s="453"/>
      <c r="M383" s="453"/>
      <c r="N383" s="453"/>
      <c r="O383" s="665"/>
      <c r="P383" s="665"/>
      <c r="Q383" s="665"/>
      <c r="R383" s="358"/>
      <c r="S383" s="358"/>
      <c r="T383" s="358"/>
      <c r="U383" s="358"/>
      <c r="V383" s="358"/>
      <c r="W383" s="358"/>
      <c r="X383" s="358"/>
      <c r="Y383" s="358"/>
      <c r="Z383" s="358"/>
      <c r="AA383" s="358"/>
    </row>
    <row r="384" spans="2:27" ht="13.5" customHeight="1">
      <c r="B384" s="453"/>
      <c r="C384" s="453"/>
      <c r="D384" s="453"/>
      <c r="E384" s="453"/>
      <c r="F384" s="453"/>
      <c r="G384" s="453"/>
      <c r="H384" s="453"/>
      <c r="I384" s="453"/>
      <c r="J384" s="453"/>
      <c r="K384" s="453"/>
      <c r="L384" s="453"/>
      <c r="M384" s="453"/>
      <c r="N384" s="453"/>
      <c r="O384" s="665"/>
      <c r="P384" s="665"/>
      <c r="Q384" s="665"/>
      <c r="R384" s="358"/>
      <c r="S384" s="358"/>
      <c r="T384" s="358"/>
      <c r="U384" s="358"/>
      <c r="V384" s="358"/>
      <c r="W384" s="358"/>
      <c r="X384" s="358"/>
      <c r="Y384" s="358"/>
      <c r="Z384" s="358"/>
      <c r="AA384" s="358"/>
    </row>
    <row r="385" spans="2:27" ht="13.5" customHeight="1">
      <c r="B385" s="453"/>
      <c r="C385" s="453"/>
      <c r="D385" s="453"/>
      <c r="E385" s="453"/>
      <c r="F385" s="453"/>
      <c r="G385" s="453"/>
      <c r="H385" s="453"/>
      <c r="I385" s="453"/>
      <c r="J385" s="453"/>
      <c r="K385" s="453"/>
      <c r="L385" s="453"/>
      <c r="M385" s="453"/>
      <c r="N385" s="453"/>
      <c r="O385" s="665"/>
      <c r="P385" s="665"/>
      <c r="Q385" s="665"/>
      <c r="R385" s="358"/>
      <c r="S385" s="358"/>
      <c r="T385" s="358"/>
      <c r="U385" s="358"/>
      <c r="V385" s="358"/>
      <c r="W385" s="358"/>
      <c r="X385" s="358"/>
      <c r="Y385" s="358"/>
      <c r="Z385" s="358"/>
      <c r="AA385" s="358"/>
    </row>
    <row r="386" spans="2:27" ht="13.5" customHeight="1">
      <c r="B386" s="453"/>
      <c r="C386" s="453"/>
      <c r="D386" s="453"/>
      <c r="E386" s="453"/>
      <c r="F386" s="453"/>
      <c r="G386" s="453"/>
      <c r="H386" s="453"/>
      <c r="I386" s="453"/>
      <c r="J386" s="453"/>
      <c r="K386" s="453"/>
      <c r="L386" s="453"/>
      <c r="M386" s="453"/>
      <c r="N386" s="453"/>
      <c r="O386" s="665"/>
      <c r="P386" s="665"/>
      <c r="Q386" s="665"/>
      <c r="R386" s="358"/>
      <c r="S386" s="358"/>
      <c r="T386" s="358"/>
      <c r="U386" s="358"/>
      <c r="V386" s="358"/>
      <c r="W386" s="358"/>
      <c r="X386" s="358"/>
      <c r="Y386" s="358"/>
      <c r="Z386" s="358"/>
      <c r="AA386" s="358"/>
    </row>
    <row r="387" spans="2:27" ht="13.5" customHeight="1">
      <c r="B387" s="453"/>
      <c r="C387" s="453"/>
      <c r="D387" s="453"/>
      <c r="E387" s="453"/>
      <c r="F387" s="453"/>
      <c r="G387" s="453"/>
      <c r="H387" s="453"/>
      <c r="I387" s="453"/>
      <c r="J387" s="453"/>
      <c r="K387" s="453"/>
      <c r="L387" s="453"/>
      <c r="M387" s="453"/>
      <c r="N387" s="453"/>
      <c r="O387" s="665"/>
      <c r="P387" s="665"/>
      <c r="Q387" s="665"/>
      <c r="R387" s="358"/>
      <c r="S387" s="358"/>
      <c r="T387" s="358"/>
      <c r="U387" s="358"/>
      <c r="V387" s="358"/>
      <c r="W387" s="358"/>
      <c r="X387" s="358"/>
      <c r="Y387" s="358"/>
      <c r="Z387" s="358"/>
      <c r="AA387" s="358"/>
    </row>
    <row r="388" spans="2:27" ht="13.5" customHeight="1">
      <c r="B388" s="453"/>
      <c r="C388" s="453"/>
      <c r="D388" s="453"/>
      <c r="E388" s="453"/>
      <c r="F388" s="453"/>
      <c r="G388" s="453"/>
      <c r="H388" s="453"/>
      <c r="I388" s="453"/>
      <c r="J388" s="453"/>
      <c r="K388" s="453"/>
      <c r="L388" s="453"/>
      <c r="M388" s="453"/>
      <c r="N388" s="453"/>
      <c r="O388" s="665"/>
      <c r="P388" s="665"/>
      <c r="Q388" s="665"/>
      <c r="R388" s="358"/>
      <c r="S388" s="358"/>
      <c r="T388" s="358"/>
      <c r="U388" s="358"/>
      <c r="V388" s="358"/>
      <c r="W388" s="358"/>
      <c r="X388" s="358"/>
      <c r="Y388" s="358"/>
      <c r="Z388" s="358"/>
      <c r="AA388" s="358"/>
    </row>
    <row r="389" spans="2:27" ht="13.5" customHeight="1">
      <c r="B389" s="453"/>
      <c r="C389" s="453"/>
      <c r="D389" s="453"/>
      <c r="E389" s="453"/>
      <c r="F389" s="453"/>
      <c r="G389" s="453"/>
      <c r="H389" s="453"/>
      <c r="I389" s="453"/>
      <c r="J389" s="453"/>
      <c r="K389" s="453"/>
      <c r="L389" s="453"/>
      <c r="M389" s="453"/>
      <c r="N389" s="453"/>
      <c r="O389" s="665"/>
      <c r="P389" s="665"/>
      <c r="Q389" s="665"/>
      <c r="R389" s="358"/>
      <c r="S389" s="358"/>
      <c r="T389" s="358"/>
      <c r="U389" s="358"/>
      <c r="V389" s="358"/>
      <c r="W389" s="358"/>
      <c r="X389" s="358"/>
      <c r="Y389" s="358"/>
      <c r="Z389" s="358"/>
      <c r="AA389" s="358"/>
    </row>
    <row r="390" spans="2:27" ht="13.5" customHeight="1">
      <c r="B390" s="453"/>
      <c r="C390" s="453"/>
      <c r="D390" s="453"/>
      <c r="E390" s="453"/>
      <c r="F390" s="453"/>
      <c r="G390" s="453"/>
      <c r="H390" s="453"/>
      <c r="I390" s="453"/>
      <c r="J390" s="453"/>
      <c r="K390" s="453"/>
      <c r="L390" s="453"/>
      <c r="M390" s="453"/>
      <c r="N390" s="453"/>
      <c r="O390" s="665"/>
      <c r="P390" s="665"/>
      <c r="Q390" s="665"/>
      <c r="R390" s="358"/>
      <c r="S390" s="358"/>
      <c r="T390" s="358"/>
      <c r="U390" s="358"/>
      <c r="V390" s="358"/>
      <c r="W390" s="358"/>
      <c r="X390" s="358"/>
      <c r="Y390" s="358"/>
      <c r="Z390" s="358"/>
      <c r="AA390" s="358"/>
    </row>
    <row r="391" spans="2:27" ht="13.5" customHeight="1">
      <c r="B391" s="453"/>
      <c r="C391" s="453"/>
      <c r="D391" s="453"/>
      <c r="E391" s="453"/>
      <c r="F391" s="453"/>
      <c r="G391" s="453"/>
      <c r="H391" s="453"/>
      <c r="I391" s="453"/>
      <c r="J391" s="453"/>
      <c r="K391" s="453"/>
      <c r="L391" s="453"/>
      <c r="M391" s="453"/>
      <c r="N391" s="453"/>
      <c r="O391" s="665"/>
      <c r="P391" s="665"/>
      <c r="Q391" s="665"/>
      <c r="R391" s="358"/>
      <c r="S391" s="358"/>
      <c r="T391" s="358"/>
      <c r="U391" s="358"/>
      <c r="V391" s="358"/>
      <c r="W391" s="358"/>
      <c r="X391" s="358"/>
      <c r="Y391" s="358"/>
      <c r="Z391" s="358"/>
      <c r="AA391" s="358"/>
    </row>
    <row r="392" spans="2:27" ht="13.5" customHeight="1">
      <c r="B392" s="453"/>
      <c r="C392" s="453"/>
      <c r="D392" s="453"/>
      <c r="E392" s="453"/>
      <c r="F392" s="453"/>
      <c r="G392" s="453"/>
      <c r="H392" s="453"/>
      <c r="I392" s="453"/>
      <c r="J392" s="453"/>
      <c r="K392" s="453"/>
      <c r="L392" s="453"/>
      <c r="M392" s="453"/>
      <c r="N392" s="453"/>
      <c r="O392" s="665"/>
      <c r="P392" s="665"/>
      <c r="Q392" s="665"/>
      <c r="R392" s="358"/>
      <c r="S392" s="358"/>
      <c r="T392" s="358"/>
      <c r="U392" s="358"/>
      <c r="V392" s="358"/>
      <c r="W392" s="358"/>
      <c r="X392" s="358"/>
      <c r="Y392" s="358"/>
      <c r="Z392" s="358"/>
      <c r="AA392" s="358"/>
    </row>
    <row r="393" spans="2:27" ht="13.5" customHeight="1">
      <c r="B393" s="453"/>
      <c r="C393" s="453"/>
      <c r="D393" s="453"/>
      <c r="E393" s="453"/>
      <c r="F393" s="453"/>
      <c r="G393" s="453"/>
      <c r="H393" s="453"/>
      <c r="I393" s="453"/>
      <c r="J393" s="453"/>
      <c r="K393" s="453"/>
      <c r="L393" s="453"/>
      <c r="M393" s="453"/>
      <c r="N393" s="453"/>
      <c r="O393" s="665"/>
      <c r="P393" s="665"/>
      <c r="Q393" s="665"/>
      <c r="R393" s="358"/>
      <c r="S393" s="358"/>
      <c r="T393" s="358"/>
      <c r="U393" s="358"/>
      <c r="V393" s="358"/>
      <c r="W393" s="358"/>
      <c r="X393" s="358"/>
      <c r="Y393" s="358"/>
      <c r="Z393" s="358"/>
      <c r="AA393" s="358"/>
    </row>
    <row r="394" spans="2:27" ht="13.5" customHeight="1">
      <c r="B394" s="453"/>
      <c r="C394" s="453"/>
      <c r="D394" s="453"/>
      <c r="E394" s="453"/>
      <c r="F394" s="453"/>
      <c r="G394" s="453"/>
      <c r="H394" s="453"/>
      <c r="I394" s="453"/>
      <c r="J394" s="453"/>
      <c r="K394" s="453"/>
      <c r="L394" s="453"/>
      <c r="M394" s="453"/>
      <c r="N394" s="453"/>
      <c r="O394" s="665"/>
      <c r="P394" s="665"/>
      <c r="Q394" s="665"/>
      <c r="R394" s="358"/>
      <c r="S394" s="358"/>
      <c r="T394" s="358"/>
      <c r="U394" s="358"/>
      <c r="V394" s="358"/>
      <c r="W394" s="358"/>
      <c r="X394" s="358"/>
      <c r="Y394" s="358"/>
      <c r="Z394" s="358"/>
      <c r="AA394" s="358"/>
    </row>
    <row r="395" spans="2:27" ht="13.5" customHeight="1">
      <c r="B395" s="453"/>
      <c r="C395" s="453"/>
      <c r="D395" s="453"/>
      <c r="E395" s="453"/>
      <c r="F395" s="453"/>
      <c r="G395" s="453"/>
      <c r="H395" s="453"/>
      <c r="I395" s="453"/>
      <c r="J395" s="453"/>
      <c r="K395" s="453"/>
      <c r="L395" s="453"/>
      <c r="M395" s="453"/>
      <c r="N395" s="453"/>
      <c r="O395" s="665"/>
      <c r="P395" s="665"/>
      <c r="Q395" s="665"/>
      <c r="R395" s="358"/>
      <c r="S395" s="358"/>
      <c r="T395" s="358"/>
      <c r="U395" s="358"/>
      <c r="V395" s="358"/>
      <c r="W395" s="358"/>
      <c r="X395" s="358"/>
      <c r="Y395" s="358"/>
      <c r="Z395" s="358"/>
      <c r="AA395" s="358"/>
    </row>
    <row r="396" spans="2:27" ht="13.5" customHeight="1">
      <c r="B396" s="453"/>
      <c r="C396" s="453"/>
      <c r="D396" s="453"/>
      <c r="E396" s="453"/>
      <c r="F396" s="453"/>
      <c r="G396" s="453"/>
      <c r="H396" s="453"/>
      <c r="I396" s="453"/>
      <c r="J396" s="453"/>
      <c r="K396" s="453"/>
      <c r="L396" s="453"/>
      <c r="M396" s="453"/>
      <c r="N396" s="453"/>
      <c r="O396" s="665"/>
      <c r="P396" s="665"/>
      <c r="Q396" s="665"/>
      <c r="R396" s="358"/>
      <c r="S396" s="358"/>
      <c r="T396" s="358"/>
      <c r="U396" s="358"/>
      <c r="V396" s="358"/>
      <c r="W396" s="358"/>
      <c r="X396" s="358"/>
      <c r="Y396" s="358"/>
      <c r="Z396" s="358"/>
      <c r="AA396" s="358"/>
    </row>
    <row r="397" spans="2:27" ht="13.5" customHeight="1">
      <c r="B397" s="453"/>
      <c r="C397" s="453"/>
      <c r="D397" s="453"/>
      <c r="E397" s="453"/>
      <c r="F397" s="453"/>
      <c r="G397" s="453"/>
      <c r="H397" s="453"/>
      <c r="I397" s="453"/>
      <c r="J397" s="453"/>
      <c r="K397" s="453"/>
      <c r="L397" s="453"/>
      <c r="M397" s="453"/>
      <c r="N397" s="453"/>
      <c r="O397" s="665"/>
      <c r="P397" s="665"/>
      <c r="Q397" s="665"/>
      <c r="R397" s="358"/>
      <c r="S397" s="358"/>
      <c r="T397" s="358"/>
      <c r="U397" s="358"/>
      <c r="V397" s="358"/>
      <c r="W397" s="358"/>
      <c r="X397" s="358"/>
      <c r="Y397" s="358"/>
      <c r="Z397" s="358"/>
      <c r="AA397" s="358"/>
    </row>
    <row r="398" spans="2:27" ht="13.5" customHeight="1">
      <c r="B398" s="453"/>
      <c r="C398" s="453"/>
      <c r="D398" s="453"/>
      <c r="E398" s="453"/>
      <c r="F398" s="453"/>
      <c r="G398" s="453"/>
      <c r="H398" s="453"/>
      <c r="I398" s="453"/>
      <c r="J398" s="453"/>
      <c r="K398" s="453"/>
      <c r="L398" s="453"/>
      <c r="M398" s="453"/>
      <c r="N398" s="453"/>
      <c r="O398" s="665"/>
      <c r="P398" s="665"/>
      <c r="Q398" s="665"/>
      <c r="R398" s="358"/>
      <c r="S398" s="358"/>
      <c r="T398" s="358"/>
      <c r="U398" s="358"/>
      <c r="V398" s="358"/>
      <c r="W398" s="358"/>
      <c r="X398" s="358"/>
      <c r="Y398" s="358"/>
      <c r="Z398" s="358"/>
      <c r="AA398" s="358"/>
    </row>
    <row r="399" spans="2:27" ht="13.5" customHeight="1">
      <c r="B399" s="453"/>
      <c r="C399" s="453"/>
      <c r="D399" s="453"/>
      <c r="E399" s="453"/>
      <c r="F399" s="453"/>
      <c r="G399" s="453"/>
      <c r="H399" s="453"/>
      <c r="I399" s="453"/>
      <c r="J399" s="453"/>
      <c r="K399" s="453"/>
      <c r="L399" s="453"/>
      <c r="M399" s="453"/>
      <c r="N399" s="453"/>
      <c r="O399" s="665"/>
      <c r="P399" s="665"/>
      <c r="Q399" s="665"/>
      <c r="R399" s="358"/>
      <c r="S399" s="358"/>
      <c r="T399" s="358"/>
      <c r="U399" s="358"/>
      <c r="V399" s="358"/>
      <c r="W399" s="358"/>
      <c r="X399" s="358"/>
      <c r="Y399" s="358"/>
      <c r="Z399" s="358"/>
      <c r="AA399" s="358"/>
    </row>
    <row r="400" spans="2:27" ht="13.5" customHeight="1">
      <c r="B400" s="453"/>
      <c r="C400" s="453"/>
      <c r="D400" s="453"/>
      <c r="E400" s="453"/>
      <c r="F400" s="453"/>
      <c r="G400" s="453"/>
      <c r="H400" s="453"/>
      <c r="I400" s="453"/>
      <c r="J400" s="453"/>
      <c r="K400" s="453"/>
      <c r="L400" s="453"/>
      <c r="M400" s="453"/>
      <c r="N400" s="453"/>
      <c r="O400" s="665"/>
      <c r="P400" s="665"/>
      <c r="Q400" s="665"/>
      <c r="R400" s="358"/>
      <c r="S400" s="358"/>
      <c r="T400" s="358"/>
      <c r="U400" s="358"/>
      <c r="V400" s="358"/>
      <c r="W400" s="358"/>
      <c r="X400" s="358"/>
      <c r="Y400" s="358"/>
      <c r="Z400" s="358"/>
      <c r="AA400" s="358"/>
    </row>
    <row r="401" spans="2:27" ht="13.5" customHeight="1">
      <c r="B401" s="453"/>
      <c r="C401" s="453"/>
      <c r="D401" s="453"/>
      <c r="E401" s="453"/>
      <c r="F401" s="453"/>
      <c r="G401" s="453"/>
      <c r="H401" s="453"/>
      <c r="I401" s="453"/>
      <c r="J401" s="453"/>
      <c r="K401" s="453"/>
      <c r="L401" s="453"/>
      <c r="M401" s="453"/>
      <c r="N401" s="453"/>
      <c r="O401" s="665"/>
      <c r="P401" s="665"/>
      <c r="Q401" s="665"/>
      <c r="R401" s="358"/>
      <c r="S401" s="358"/>
      <c r="T401" s="358"/>
      <c r="U401" s="358"/>
      <c r="V401" s="358"/>
      <c r="W401" s="358"/>
      <c r="X401" s="358"/>
      <c r="Y401" s="358"/>
      <c r="Z401" s="358"/>
      <c r="AA401" s="358"/>
    </row>
    <row r="402" spans="2:27" ht="13.5" customHeight="1">
      <c r="B402" s="453"/>
      <c r="C402" s="453"/>
      <c r="D402" s="453"/>
      <c r="E402" s="453"/>
      <c r="F402" s="453"/>
      <c r="G402" s="453"/>
      <c r="H402" s="453"/>
      <c r="I402" s="453"/>
      <c r="J402" s="453"/>
      <c r="K402" s="453"/>
      <c r="L402" s="453"/>
      <c r="M402" s="453"/>
      <c r="N402" s="453"/>
      <c r="O402" s="665"/>
      <c r="P402" s="665"/>
      <c r="Q402" s="665"/>
      <c r="R402" s="358"/>
      <c r="S402" s="358"/>
      <c r="T402" s="358"/>
      <c r="U402" s="358"/>
      <c r="V402" s="358"/>
      <c r="W402" s="358"/>
      <c r="X402" s="358"/>
      <c r="Y402" s="358"/>
      <c r="Z402" s="358"/>
      <c r="AA402" s="358"/>
    </row>
    <row r="403" spans="2:27" ht="13.5" customHeight="1">
      <c r="B403" s="453"/>
      <c r="C403" s="453"/>
      <c r="D403" s="453"/>
      <c r="E403" s="453"/>
      <c r="F403" s="453"/>
      <c r="G403" s="453"/>
      <c r="H403" s="453"/>
      <c r="I403" s="453"/>
      <c r="J403" s="453"/>
      <c r="K403" s="453"/>
      <c r="L403" s="453"/>
      <c r="M403" s="453"/>
      <c r="N403" s="453"/>
      <c r="O403" s="665"/>
      <c r="P403" s="665"/>
      <c r="Q403" s="665"/>
      <c r="R403" s="358"/>
      <c r="S403" s="358"/>
      <c r="T403" s="358"/>
      <c r="U403" s="358"/>
      <c r="V403" s="358"/>
      <c r="W403" s="358"/>
      <c r="X403" s="358"/>
      <c r="Y403" s="358"/>
      <c r="Z403" s="358"/>
      <c r="AA403" s="358"/>
    </row>
    <row r="404" spans="2:27" ht="13.5" customHeight="1">
      <c r="B404" s="453"/>
      <c r="C404" s="453"/>
      <c r="D404" s="453"/>
      <c r="E404" s="453"/>
      <c r="F404" s="453"/>
      <c r="G404" s="453"/>
      <c r="H404" s="453"/>
      <c r="I404" s="453"/>
      <c r="J404" s="453"/>
      <c r="K404" s="453"/>
      <c r="L404" s="453"/>
      <c r="M404" s="453"/>
      <c r="N404" s="453"/>
      <c r="O404" s="665"/>
      <c r="P404" s="665"/>
      <c r="Q404" s="665"/>
      <c r="R404" s="358"/>
      <c r="S404" s="358"/>
      <c r="T404" s="358"/>
      <c r="U404" s="358"/>
      <c r="V404" s="358"/>
      <c r="W404" s="358"/>
      <c r="X404" s="358"/>
      <c r="Y404" s="358"/>
      <c r="Z404" s="358"/>
      <c r="AA404" s="358"/>
    </row>
    <row r="405" spans="2:27" ht="13.5" customHeight="1">
      <c r="B405" s="453"/>
      <c r="C405" s="453"/>
      <c r="D405" s="453"/>
      <c r="E405" s="453"/>
      <c r="F405" s="453"/>
      <c r="G405" s="453"/>
      <c r="H405" s="453"/>
      <c r="I405" s="453"/>
      <c r="J405" s="453"/>
      <c r="K405" s="453"/>
      <c r="L405" s="453"/>
      <c r="M405" s="453"/>
      <c r="N405" s="453"/>
      <c r="O405" s="665"/>
      <c r="P405" s="665"/>
      <c r="Q405" s="665"/>
      <c r="R405" s="358"/>
      <c r="S405" s="358"/>
      <c r="T405" s="358"/>
      <c r="U405" s="358"/>
      <c r="V405" s="358"/>
      <c r="W405" s="358"/>
      <c r="X405" s="358"/>
      <c r="Y405" s="358"/>
      <c r="Z405" s="358"/>
      <c r="AA405" s="358"/>
    </row>
    <row r="406" spans="2:27" ht="13.5" customHeight="1">
      <c r="B406" s="453"/>
      <c r="C406" s="453"/>
      <c r="D406" s="453"/>
      <c r="E406" s="453"/>
      <c r="F406" s="453"/>
      <c r="G406" s="453"/>
      <c r="H406" s="453"/>
      <c r="I406" s="453"/>
      <c r="J406" s="453"/>
      <c r="K406" s="453"/>
      <c r="L406" s="453"/>
      <c r="M406" s="453"/>
      <c r="N406" s="453"/>
      <c r="O406" s="665"/>
      <c r="P406" s="665"/>
      <c r="Q406" s="665"/>
      <c r="R406" s="358"/>
      <c r="S406" s="358"/>
      <c r="T406" s="358"/>
      <c r="U406" s="358"/>
      <c r="V406" s="358"/>
      <c r="W406" s="358"/>
      <c r="X406" s="358"/>
      <c r="Y406" s="358"/>
      <c r="Z406" s="358"/>
      <c r="AA406" s="358"/>
    </row>
    <row r="407" spans="2:27" ht="13.5" customHeight="1">
      <c r="B407" s="453"/>
      <c r="C407" s="453"/>
      <c r="D407" s="453"/>
      <c r="E407" s="453"/>
      <c r="F407" s="453"/>
      <c r="G407" s="453"/>
      <c r="H407" s="453"/>
      <c r="I407" s="453"/>
      <c r="J407" s="453"/>
      <c r="K407" s="453"/>
      <c r="L407" s="453"/>
      <c r="M407" s="453"/>
      <c r="N407" s="453"/>
      <c r="O407" s="665"/>
      <c r="P407" s="665"/>
      <c r="Q407" s="665"/>
      <c r="R407" s="358"/>
      <c r="S407" s="358"/>
      <c r="T407" s="358"/>
      <c r="U407" s="358"/>
      <c r="V407" s="358"/>
      <c r="W407" s="358"/>
      <c r="X407" s="358"/>
      <c r="Y407" s="358"/>
      <c r="Z407" s="358"/>
      <c r="AA407" s="358"/>
    </row>
    <row r="408" spans="2:27" ht="13.5" customHeight="1">
      <c r="B408" s="453"/>
      <c r="C408" s="453"/>
      <c r="D408" s="453"/>
      <c r="E408" s="453"/>
      <c r="F408" s="453"/>
      <c r="G408" s="453"/>
      <c r="H408" s="453"/>
      <c r="I408" s="453"/>
      <c r="J408" s="453"/>
      <c r="K408" s="453"/>
      <c r="L408" s="453"/>
      <c r="M408" s="453"/>
      <c r="N408" s="453"/>
      <c r="O408" s="665"/>
      <c r="P408" s="665"/>
      <c r="Q408" s="665"/>
      <c r="R408" s="358"/>
      <c r="S408" s="358"/>
      <c r="T408" s="358"/>
      <c r="U408" s="358"/>
      <c r="V408" s="358"/>
      <c r="W408" s="358"/>
      <c r="X408" s="358"/>
      <c r="Y408" s="358"/>
      <c r="Z408" s="358"/>
      <c r="AA408" s="358"/>
    </row>
    <row r="409" spans="2:27" ht="13.5" customHeight="1">
      <c r="B409" s="453"/>
      <c r="C409" s="453"/>
      <c r="D409" s="453"/>
      <c r="E409" s="453"/>
      <c r="F409" s="453"/>
      <c r="G409" s="453"/>
      <c r="H409" s="453"/>
      <c r="I409" s="453"/>
      <c r="J409" s="453"/>
      <c r="K409" s="453"/>
      <c r="L409" s="453"/>
      <c r="M409" s="453"/>
      <c r="N409" s="453"/>
      <c r="O409" s="665"/>
      <c r="P409" s="665"/>
      <c r="Q409" s="665"/>
      <c r="R409" s="358"/>
      <c r="S409" s="358"/>
      <c r="T409" s="358"/>
      <c r="U409" s="358"/>
      <c r="V409" s="358"/>
      <c r="W409" s="358"/>
      <c r="X409" s="358"/>
      <c r="Y409" s="358"/>
      <c r="Z409" s="358"/>
      <c r="AA409" s="358"/>
    </row>
    <row r="410" spans="2:27" ht="13.5" customHeight="1">
      <c r="B410" s="453"/>
      <c r="C410" s="453"/>
      <c r="D410" s="453"/>
      <c r="E410" s="453"/>
      <c r="F410" s="453"/>
      <c r="G410" s="453"/>
      <c r="H410" s="453"/>
      <c r="I410" s="453"/>
      <c r="J410" s="453"/>
      <c r="K410" s="453"/>
      <c r="L410" s="453"/>
      <c r="M410" s="453"/>
      <c r="N410" s="453"/>
      <c r="O410" s="665"/>
      <c r="P410" s="665"/>
      <c r="Q410" s="665"/>
      <c r="R410" s="358"/>
      <c r="S410" s="358"/>
      <c r="T410" s="358"/>
      <c r="U410" s="358"/>
      <c r="V410" s="358"/>
      <c r="W410" s="358"/>
      <c r="X410" s="358"/>
      <c r="Y410" s="358"/>
      <c r="Z410" s="358"/>
      <c r="AA410" s="358"/>
    </row>
    <row r="411" spans="2:27" ht="13.5" customHeight="1">
      <c r="B411" s="453"/>
      <c r="C411" s="453"/>
      <c r="D411" s="453"/>
      <c r="E411" s="453"/>
      <c r="F411" s="453"/>
      <c r="G411" s="453"/>
      <c r="H411" s="453"/>
      <c r="I411" s="453"/>
      <c r="J411" s="453"/>
      <c r="K411" s="453"/>
      <c r="L411" s="453"/>
      <c r="M411" s="453"/>
      <c r="N411" s="453"/>
      <c r="O411" s="665"/>
      <c r="P411" s="665"/>
      <c r="Q411" s="665"/>
      <c r="R411" s="358"/>
      <c r="S411" s="358"/>
      <c r="T411" s="358"/>
      <c r="U411" s="358"/>
      <c r="V411" s="358"/>
      <c r="W411" s="358"/>
      <c r="X411" s="358"/>
      <c r="Y411" s="358"/>
      <c r="Z411" s="358"/>
      <c r="AA411" s="358"/>
    </row>
    <row r="412" spans="2:27" ht="13.5" customHeight="1">
      <c r="B412" s="453"/>
      <c r="C412" s="453"/>
      <c r="D412" s="453"/>
      <c r="E412" s="453"/>
      <c r="F412" s="453"/>
      <c r="G412" s="453"/>
      <c r="H412" s="453"/>
      <c r="I412" s="453"/>
      <c r="J412" s="453"/>
      <c r="K412" s="453"/>
      <c r="L412" s="453"/>
      <c r="M412" s="453"/>
      <c r="N412" s="453"/>
      <c r="O412" s="665"/>
      <c r="P412" s="665"/>
      <c r="Q412" s="665"/>
      <c r="R412" s="358"/>
      <c r="S412" s="358"/>
      <c r="T412" s="358"/>
      <c r="U412" s="358"/>
      <c r="V412" s="358"/>
      <c r="W412" s="358"/>
      <c r="X412" s="358"/>
      <c r="Y412" s="358"/>
      <c r="Z412" s="358"/>
      <c r="AA412" s="358"/>
    </row>
    <row r="413" spans="2:27" ht="13.5" customHeight="1">
      <c r="B413" s="453"/>
      <c r="C413" s="453"/>
      <c r="D413" s="453"/>
      <c r="E413" s="453"/>
      <c r="F413" s="453"/>
      <c r="G413" s="453"/>
      <c r="H413" s="453"/>
      <c r="I413" s="453"/>
      <c r="J413" s="453"/>
      <c r="K413" s="453"/>
      <c r="L413" s="453"/>
      <c r="M413" s="453"/>
      <c r="N413" s="453"/>
      <c r="O413" s="665"/>
      <c r="P413" s="665"/>
      <c r="Q413" s="665"/>
      <c r="R413" s="358"/>
      <c r="S413" s="358"/>
      <c r="T413" s="358"/>
      <c r="U413" s="358"/>
      <c r="V413" s="358"/>
      <c r="W413" s="358"/>
      <c r="X413" s="358"/>
      <c r="Y413" s="358"/>
      <c r="Z413" s="358"/>
      <c r="AA413" s="358"/>
    </row>
    <row r="414" spans="2:27" ht="13.5" customHeight="1">
      <c r="B414" s="453"/>
      <c r="C414" s="453"/>
      <c r="D414" s="453"/>
      <c r="E414" s="453"/>
      <c r="F414" s="453"/>
      <c r="G414" s="453"/>
      <c r="H414" s="453"/>
      <c r="I414" s="453"/>
      <c r="J414" s="453"/>
      <c r="K414" s="453"/>
      <c r="L414" s="453"/>
      <c r="M414" s="453"/>
      <c r="N414" s="453"/>
      <c r="O414" s="665"/>
      <c r="P414" s="665"/>
      <c r="Q414" s="665"/>
      <c r="R414" s="358"/>
      <c r="S414" s="358"/>
      <c r="T414" s="358"/>
      <c r="U414" s="358"/>
      <c r="V414" s="358"/>
      <c r="W414" s="358"/>
      <c r="X414" s="358"/>
      <c r="Y414" s="358"/>
      <c r="Z414" s="358"/>
      <c r="AA414" s="358"/>
    </row>
    <row r="415" spans="2:27" ht="13.5" customHeight="1">
      <c r="B415" s="453"/>
      <c r="C415" s="453"/>
      <c r="D415" s="453"/>
      <c r="E415" s="453"/>
      <c r="F415" s="453"/>
      <c r="G415" s="453"/>
      <c r="H415" s="453"/>
      <c r="I415" s="453"/>
      <c r="J415" s="453"/>
      <c r="K415" s="453"/>
      <c r="L415" s="453"/>
      <c r="M415" s="453"/>
      <c r="N415" s="453"/>
      <c r="O415" s="665"/>
      <c r="P415" s="665"/>
      <c r="Q415" s="665"/>
      <c r="R415" s="358"/>
      <c r="S415" s="358"/>
      <c r="T415" s="358"/>
      <c r="U415" s="358"/>
      <c r="V415" s="358"/>
      <c r="W415" s="358"/>
      <c r="X415" s="358"/>
      <c r="Y415" s="358"/>
      <c r="Z415" s="358"/>
      <c r="AA415" s="358"/>
    </row>
    <row r="416" spans="2:27" ht="13.5" customHeight="1">
      <c r="B416" s="453"/>
      <c r="C416" s="453"/>
      <c r="D416" s="453"/>
      <c r="E416" s="453"/>
      <c r="F416" s="453"/>
      <c r="G416" s="453"/>
      <c r="H416" s="453"/>
      <c r="I416" s="453"/>
      <c r="J416" s="453"/>
      <c r="K416" s="453"/>
      <c r="L416" s="453"/>
      <c r="M416" s="453"/>
      <c r="N416" s="453"/>
      <c r="O416" s="665"/>
      <c r="P416" s="665"/>
      <c r="Q416" s="665"/>
      <c r="R416" s="358"/>
      <c r="S416" s="358"/>
      <c r="T416" s="358"/>
      <c r="U416" s="358"/>
      <c r="V416" s="358"/>
      <c r="W416" s="358"/>
      <c r="X416" s="358"/>
      <c r="Y416" s="358"/>
      <c r="Z416" s="358"/>
      <c r="AA416" s="358"/>
    </row>
    <row r="417" spans="2:27" ht="13.5" customHeight="1">
      <c r="B417" s="453"/>
      <c r="C417" s="453"/>
      <c r="D417" s="453"/>
      <c r="E417" s="453"/>
      <c r="F417" s="453"/>
      <c r="G417" s="453"/>
      <c r="H417" s="453"/>
      <c r="I417" s="453"/>
      <c r="J417" s="453"/>
      <c r="K417" s="453"/>
      <c r="L417" s="453"/>
      <c r="M417" s="453"/>
      <c r="N417" s="453"/>
      <c r="O417" s="665"/>
      <c r="P417" s="665"/>
      <c r="Q417" s="665"/>
      <c r="R417" s="358"/>
      <c r="S417" s="358"/>
      <c r="T417" s="358"/>
      <c r="U417" s="358"/>
      <c r="V417" s="358"/>
      <c r="W417" s="358"/>
      <c r="X417" s="358"/>
      <c r="Y417" s="358"/>
      <c r="Z417" s="358"/>
      <c r="AA417" s="358"/>
    </row>
    <row r="418" spans="2:27" ht="13.5" customHeight="1">
      <c r="B418" s="453"/>
      <c r="C418" s="453"/>
      <c r="D418" s="453"/>
      <c r="E418" s="453"/>
      <c r="F418" s="453"/>
      <c r="G418" s="453"/>
      <c r="H418" s="453"/>
      <c r="I418" s="453"/>
      <c r="J418" s="453"/>
      <c r="K418" s="453"/>
      <c r="L418" s="453"/>
      <c r="M418" s="453"/>
      <c r="N418" s="453"/>
      <c r="O418" s="665"/>
      <c r="P418" s="665"/>
      <c r="Q418" s="665"/>
      <c r="R418" s="358"/>
      <c r="S418" s="358"/>
      <c r="T418" s="358"/>
      <c r="U418" s="358"/>
      <c r="V418" s="358"/>
      <c r="W418" s="358"/>
      <c r="X418" s="358"/>
      <c r="Y418" s="358"/>
      <c r="Z418" s="358"/>
      <c r="AA418" s="358"/>
    </row>
    <row r="419" spans="2:27" ht="13.5" customHeight="1">
      <c r="B419" s="453"/>
      <c r="C419" s="453"/>
      <c r="D419" s="453"/>
      <c r="E419" s="453"/>
      <c r="F419" s="453"/>
      <c r="G419" s="453"/>
      <c r="H419" s="453"/>
      <c r="I419" s="453"/>
      <c r="J419" s="453"/>
      <c r="K419" s="453"/>
      <c r="L419" s="453"/>
      <c r="M419" s="453"/>
      <c r="N419" s="453"/>
      <c r="O419" s="665"/>
      <c r="P419" s="665"/>
      <c r="Q419" s="665"/>
      <c r="R419" s="358"/>
      <c r="S419" s="358"/>
      <c r="T419" s="358"/>
      <c r="U419" s="358"/>
      <c r="V419" s="358"/>
      <c r="W419" s="358"/>
      <c r="X419" s="358"/>
      <c r="Y419" s="358"/>
      <c r="Z419" s="358"/>
      <c r="AA419" s="358"/>
    </row>
    <row r="420" spans="2:27" ht="13.5" customHeight="1">
      <c r="B420" s="453"/>
      <c r="C420" s="453"/>
      <c r="D420" s="453"/>
      <c r="E420" s="453"/>
      <c r="F420" s="453"/>
      <c r="G420" s="453"/>
      <c r="H420" s="453"/>
      <c r="I420" s="453"/>
      <c r="J420" s="453"/>
      <c r="K420" s="453"/>
      <c r="L420" s="453"/>
      <c r="M420" s="453"/>
      <c r="N420" s="453"/>
      <c r="O420" s="665"/>
      <c r="P420" s="665"/>
      <c r="Q420" s="665"/>
      <c r="R420" s="358"/>
      <c r="S420" s="358"/>
      <c r="T420" s="358"/>
      <c r="U420" s="358"/>
      <c r="V420" s="358"/>
      <c r="W420" s="358"/>
      <c r="X420" s="358"/>
      <c r="Y420" s="358"/>
      <c r="Z420" s="358"/>
      <c r="AA420" s="358"/>
    </row>
    <row r="421" spans="2:27" ht="13.5" customHeight="1">
      <c r="B421" s="453"/>
      <c r="C421" s="453"/>
      <c r="D421" s="453"/>
      <c r="E421" s="453"/>
      <c r="F421" s="453"/>
      <c r="G421" s="453"/>
      <c r="H421" s="453"/>
      <c r="I421" s="453"/>
      <c r="J421" s="453"/>
      <c r="K421" s="453"/>
      <c r="L421" s="453"/>
      <c r="M421" s="453"/>
      <c r="N421" s="453"/>
      <c r="O421" s="665"/>
      <c r="P421" s="665"/>
      <c r="Q421" s="665"/>
      <c r="R421" s="358"/>
      <c r="S421" s="358"/>
      <c r="T421" s="358"/>
      <c r="U421" s="358"/>
      <c r="V421" s="358"/>
      <c r="W421" s="358"/>
      <c r="X421" s="358"/>
      <c r="Y421" s="358"/>
      <c r="Z421" s="358"/>
      <c r="AA421" s="358"/>
    </row>
    <row r="422" spans="2:27" ht="13.5" customHeight="1">
      <c r="B422" s="453"/>
      <c r="C422" s="453"/>
      <c r="D422" s="453"/>
      <c r="E422" s="453"/>
      <c r="F422" s="453"/>
      <c r="G422" s="453"/>
      <c r="H422" s="453"/>
      <c r="I422" s="453"/>
      <c r="J422" s="453"/>
      <c r="K422" s="453"/>
      <c r="L422" s="453"/>
      <c r="M422" s="453"/>
      <c r="N422" s="453"/>
      <c r="O422" s="665"/>
      <c r="P422" s="665"/>
      <c r="Q422" s="665"/>
      <c r="R422" s="358"/>
      <c r="S422" s="358"/>
      <c r="T422" s="358"/>
      <c r="U422" s="358"/>
      <c r="V422" s="358"/>
      <c r="W422" s="358"/>
      <c r="X422" s="358"/>
      <c r="Y422" s="358"/>
      <c r="Z422" s="358"/>
      <c r="AA422" s="358"/>
    </row>
    <row r="423" spans="2:27" ht="13.5" customHeight="1">
      <c r="B423" s="453"/>
      <c r="C423" s="453"/>
      <c r="D423" s="453"/>
      <c r="E423" s="453"/>
      <c r="F423" s="453"/>
      <c r="G423" s="453"/>
      <c r="H423" s="453"/>
      <c r="I423" s="453"/>
      <c r="J423" s="453"/>
      <c r="K423" s="453"/>
      <c r="L423" s="453"/>
      <c r="M423" s="453"/>
      <c r="N423" s="453"/>
      <c r="O423" s="665"/>
      <c r="P423" s="665"/>
      <c r="Q423" s="665"/>
      <c r="R423" s="358"/>
      <c r="S423" s="358"/>
      <c r="T423" s="358"/>
      <c r="U423" s="358"/>
      <c r="V423" s="358"/>
      <c r="W423" s="358"/>
      <c r="X423" s="358"/>
      <c r="Y423" s="358"/>
      <c r="Z423" s="358"/>
      <c r="AA423" s="358"/>
    </row>
    <row r="424" spans="2:27" ht="13.5" customHeight="1">
      <c r="B424" s="453"/>
      <c r="C424" s="453"/>
      <c r="D424" s="453"/>
      <c r="E424" s="453"/>
      <c r="F424" s="453"/>
      <c r="G424" s="453"/>
      <c r="H424" s="453"/>
      <c r="I424" s="453"/>
      <c r="J424" s="453"/>
      <c r="K424" s="453"/>
      <c r="L424" s="453"/>
      <c r="M424" s="453"/>
      <c r="N424" s="453"/>
      <c r="O424" s="665"/>
      <c r="P424" s="665"/>
      <c r="Q424" s="665"/>
      <c r="R424" s="358"/>
      <c r="S424" s="358"/>
      <c r="T424" s="358"/>
      <c r="U424" s="358"/>
      <c r="V424" s="358"/>
      <c r="W424" s="358"/>
      <c r="X424" s="358"/>
      <c r="Y424" s="358"/>
      <c r="Z424" s="358"/>
      <c r="AA424" s="358"/>
    </row>
    <row r="425" spans="2:27" ht="13.5" customHeight="1">
      <c r="B425" s="453"/>
      <c r="C425" s="453"/>
      <c r="D425" s="453"/>
      <c r="E425" s="453"/>
      <c r="F425" s="453"/>
      <c r="G425" s="453"/>
      <c r="H425" s="453"/>
      <c r="I425" s="453"/>
      <c r="J425" s="453"/>
      <c r="K425" s="453"/>
      <c r="L425" s="453"/>
      <c r="M425" s="453"/>
      <c r="N425" s="453"/>
      <c r="O425" s="665"/>
      <c r="P425" s="665"/>
      <c r="Q425" s="665"/>
      <c r="R425" s="358"/>
      <c r="S425" s="358"/>
      <c r="T425" s="358"/>
      <c r="U425" s="358"/>
      <c r="V425" s="358"/>
      <c r="W425" s="358"/>
      <c r="X425" s="358"/>
      <c r="Y425" s="358"/>
      <c r="Z425" s="358"/>
      <c r="AA425" s="358"/>
    </row>
    <row r="426" spans="2:27" ht="13.5" customHeight="1">
      <c r="B426" s="453"/>
      <c r="C426" s="453"/>
      <c r="D426" s="453"/>
      <c r="E426" s="453"/>
      <c r="F426" s="453"/>
      <c r="G426" s="453"/>
      <c r="H426" s="453"/>
      <c r="I426" s="453"/>
      <c r="J426" s="453"/>
      <c r="K426" s="453"/>
      <c r="L426" s="453"/>
      <c r="M426" s="453"/>
      <c r="N426" s="453"/>
      <c r="O426" s="665"/>
      <c r="P426" s="665"/>
      <c r="Q426" s="665"/>
      <c r="R426" s="358"/>
      <c r="S426" s="358"/>
      <c r="T426" s="358"/>
      <c r="U426" s="358"/>
      <c r="V426" s="358"/>
      <c r="W426" s="358"/>
      <c r="X426" s="358"/>
      <c r="Y426" s="358"/>
      <c r="Z426" s="358"/>
      <c r="AA426" s="358"/>
    </row>
    <row r="427" spans="2:27" ht="13.5" customHeight="1">
      <c r="B427" s="453"/>
      <c r="C427" s="453"/>
      <c r="D427" s="453"/>
      <c r="E427" s="453"/>
      <c r="F427" s="453"/>
      <c r="G427" s="453"/>
      <c r="H427" s="453"/>
      <c r="I427" s="453"/>
      <c r="J427" s="453"/>
      <c r="K427" s="453"/>
      <c r="L427" s="453"/>
      <c r="M427" s="453"/>
      <c r="N427" s="453"/>
      <c r="O427" s="665"/>
      <c r="P427" s="665"/>
      <c r="Q427" s="665"/>
      <c r="R427" s="358"/>
      <c r="S427" s="358"/>
      <c r="T427" s="358"/>
      <c r="U427" s="358"/>
      <c r="V427" s="358"/>
      <c r="W427" s="358"/>
      <c r="X427" s="358"/>
      <c r="Y427" s="358"/>
      <c r="Z427" s="358"/>
      <c r="AA427" s="358"/>
    </row>
    <row r="428" spans="2:27" ht="13.5" customHeight="1">
      <c r="B428" s="453"/>
      <c r="C428" s="453"/>
      <c r="D428" s="453"/>
      <c r="E428" s="453"/>
      <c r="F428" s="453"/>
      <c r="G428" s="453"/>
      <c r="H428" s="453"/>
      <c r="I428" s="453"/>
      <c r="J428" s="453"/>
      <c r="K428" s="453"/>
      <c r="L428" s="453"/>
      <c r="M428" s="453"/>
      <c r="N428" s="453"/>
      <c r="O428" s="665"/>
      <c r="P428" s="665"/>
      <c r="Q428" s="665"/>
      <c r="R428" s="358"/>
      <c r="S428" s="358"/>
      <c r="T428" s="358"/>
      <c r="U428" s="358"/>
      <c r="V428" s="358"/>
      <c r="W428" s="358"/>
      <c r="X428" s="358"/>
      <c r="Y428" s="358"/>
      <c r="Z428" s="358"/>
      <c r="AA428" s="358"/>
    </row>
    <row r="429" spans="2:27" ht="13.5" customHeight="1">
      <c r="B429" s="453"/>
      <c r="C429" s="453"/>
      <c r="D429" s="453"/>
      <c r="E429" s="453"/>
      <c r="F429" s="453"/>
      <c r="G429" s="453"/>
      <c r="H429" s="453"/>
      <c r="I429" s="453"/>
      <c r="J429" s="453"/>
      <c r="K429" s="453"/>
      <c r="L429" s="453"/>
      <c r="M429" s="453"/>
      <c r="N429" s="453"/>
      <c r="O429" s="665"/>
      <c r="P429" s="665"/>
      <c r="Q429" s="665"/>
      <c r="R429" s="358"/>
      <c r="S429" s="358"/>
      <c r="T429" s="358"/>
      <c r="U429" s="358"/>
      <c r="V429" s="358"/>
      <c r="W429" s="358"/>
      <c r="X429" s="358"/>
      <c r="Y429" s="358"/>
      <c r="Z429" s="358"/>
      <c r="AA429" s="358"/>
    </row>
    <row r="430" spans="2:27" ht="13.5" customHeight="1">
      <c r="B430" s="453"/>
      <c r="C430" s="453"/>
      <c r="D430" s="453"/>
      <c r="E430" s="453"/>
      <c r="F430" s="453"/>
      <c r="G430" s="453"/>
      <c r="H430" s="453"/>
      <c r="I430" s="453"/>
      <c r="J430" s="453"/>
      <c r="K430" s="453"/>
      <c r="L430" s="453"/>
      <c r="M430" s="453"/>
      <c r="N430" s="453"/>
      <c r="O430" s="665"/>
      <c r="P430" s="665"/>
      <c r="Q430" s="665"/>
      <c r="R430" s="358"/>
      <c r="S430" s="358"/>
      <c r="T430" s="358"/>
      <c r="U430" s="358"/>
      <c r="V430" s="358"/>
      <c r="W430" s="358"/>
      <c r="X430" s="358"/>
      <c r="Y430" s="358"/>
      <c r="Z430" s="358"/>
      <c r="AA430" s="358"/>
    </row>
    <row r="431" spans="2:27" ht="13.5" customHeight="1">
      <c r="B431" s="453"/>
      <c r="C431" s="453"/>
      <c r="D431" s="453"/>
      <c r="E431" s="453"/>
      <c r="F431" s="453"/>
      <c r="G431" s="453"/>
      <c r="H431" s="453"/>
      <c r="I431" s="453"/>
      <c r="J431" s="453"/>
      <c r="K431" s="453"/>
      <c r="L431" s="453"/>
      <c r="M431" s="453"/>
      <c r="N431" s="453"/>
      <c r="O431" s="665"/>
      <c r="P431" s="665"/>
      <c r="Q431" s="665"/>
      <c r="R431" s="358"/>
      <c r="S431" s="358"/>
      <c r="T431" s="358"/>
      <c r="U431" s="358"/>
      <c r="V431" s="358"/>
      <c r="W431" s="358"/>
      <c r="X431" s="358"/>
      <c r="Y431" s="358"/>
      <c r="Z431" s="358"/>
      <c r="AA431" s="358"/>
    </row>
    <row r="432" spans="2:27" ht="13.5" customHeight="1">
      <c r="B432" s="453"/>
      <c r="C432" s="453"/>
      <c r="D432" s="453"/>
      <c r="E432" s="453"/>
      <c r="F432" s="453"/>
      <c r="G432" s="453"/>
      <c r="H432" s="453"/>
      <c r="I432" s="453"/>
      <c r="J432" s="453"/>
      <c r="K432" s="453"/>
      <c r="L432" s="453"/>
      <c r="M432" s="453"/>
      <c r="N432" s="453"/>
      <c r="O432" s="665"/>
      <c r="P432" s="665"/>
      <c r="Q432" s="665"/>
      <c r="R432" s="358"/>
      <c r="S432" s="358"/>
      <c r="T432" s="358"/>
      <c r="U432" s="358"/>
      <c r="V432" s="358"/>
      <c r="W432" s="358"/>
      <c r="X432" s="358"/>
      <c r="Y432" s="358"/>
      <c r="Z432" s="358"/>
      <c r="AA432" s="358"/>
    </row>
    <row r="433" spans="2:27" ht="13.5" customHeight="1">
      <c r="B433" s="453"/>
      <c r="C433" s="453"/>
      <c r="D433" s="453"/>
      <c r="E433" s="453"/>
      <c r="F433" s="453"/>
      <c r="G433" s="453"/>
      <c r="H433" s="453"/>
      <c r="I433" s="453"/>
      <c r="J433" s="453"/>
      <c r="K433" s="453"/>
      <c r="L433" s="453"/>
      <c r="M433" s="453"/>
      <c r="N433" s="453"/>
      <c r="O433" s="665"/>
      <c r="P433" s="665"/>
      <c r="Q433" s="665"/>
      <c r="R433" s="358"/>
      <c r="S433" s="358"/>
      <c r="T433" s="358"/>
      <c r="U433" s="358"/>
      <c r="V433" s="358"/>
      <c r="W433" s="358"/>
      <c r="X433" s="358"/>
      <c r="Y433" s="358"/>
      <c r="Z433" s="358"/>
      <c r="AA433" s="358"/>
    </row>
    <row r="434" spans="2:27" ht="13.5" customHeight="1">
      <c r="B434" s="453"/>
      <c r="C434" s="453"/>
      <c r="D434" s="453"/>
      <c r="E434" s="453"/>
      <c r="F434" s="453"/>
      <c r="G434" s="453"/>
      <c r="H434" s="453"/>
      <c r="I434" s="453"/>
      <c r="J434" s="453"/>
      <c r="K434" s="453"/>
      <c r="L434" s="453"/>
      <c r="M434" s="453"/>
      <c r="N434" s="453"/>
      <c r="O434" s="665"/>
      <c r="P434" s="665"/>
      <c r="Q434" s="665"/>
      <c r="R434" s="358"/>
      <c r="S434" s="358"/>
      <c r="T434" s="358"/>
      <c r="U434" s="358"/>
      <c r="V434" s="358"/>
      <c r="W434" s="358"/>
      <c r="X434" s="358"/>
      <c r="Y434" s="358"/>
      <c r="Z434" s="358"/>
      <c r="AA434" s="358"/>
    </row>
    <row r="435" spans="2:27" ht="13.5" customHeight="1">
      <c r="B435" s="453"/>
      <c r="C435" s="453"/>
      <c r="D435" s="453"/>
      <c r="E435" s="453"/>
      <c r="F435" s="453"/>
      <c r="G435" s="453"/>
      <c r="H435" s="453"/>
      <c r="I435" s="453"/>
      <c r="J435" s="453"/>
      <c r="K435" s="453"/>
      <c r="L435" s="453"/>
      <c r="M435" s="453"/>
      <c r="N435" s="453"/>
      <c r="O435" s="665"/>
      <c r="P435" s="665"/>
      <c r="Q435" s="665"/>
      <c r="R435" s="358"/>
      <c r="S435" s="358"/>
      <c r="T435" s="358"/>
      <c r="U435" s="358"/>
      <c r="V435" s="358"/>
      <c r="W435" s="358"/>
      <c r="X435" s="358"/>
      <c r="Y435" s="358"/>
      <c r="Z435" s="358"/>
      <c r="AA435" s="358"/>
    </row>
    <row r="436" spans="2:27" ht="13.5" customHeight="1">
      <c r="B436" s="453"/>
      <c r="C436" s="453"/>
      <c r="D436" s="453"/>
      <c r="E436" s="453"/>
      <c r="F436" s="453"/>
      <c r="G436" s="453"/>
      <c r="H436" s="453"/>
      <c r="I436" s="453"/>
      <c r="J436" s="453"/>
      <c r="K436" s="453"/>
      <c r="L436" s="453"/>
      <c r="M436" s="453"/>
      <c r="N436" s="453"/>
      <c r="O436" s="665"/>
      <c r="P436" s="665"/>
      <c r="Q436" s="665"/>
      <c r="R436" s="358"/>
      <c r="S436" s="358"/>
      <c r="T436" s="358"/>
      <c r="U436" s="358"/>
      <c r="V436" s="358"/>
      <c r="W436" s="358"/>
      <c r="X436" s="358"/>
      <c r="Y436" s="358"/>
      <c r="Z436" s="358"/>
      <c r="AA436" s="358"/>
    </row>
    <row r="437" spans="2:27" ht="13.5" customHeight="1">
      <c r="B437" s="453"/>
      <c r="C437" s="453"/>
      <c r="D437" s="453"/>
      <c r="E437" s="453"/>
      <c r="F437" s="453"/>
      <c r="G437" s="453"/>
      <c r="H437" s="453"/>
      <c r="I437" s="453"/>
      <c r="J437" s="453"/>
      <c r="K437" s="453"/>
      <c r="L437" s="453"/>
      <c r="M437" s="453"/>
      <c r="N437" s="453"/>
      <c r="O437" s="665"/>
      <c r="P437" s="665"/>
      <c r="Q437" s="665"/>
      <c r="R437" s="358"/>
      <c r="S437" s="358"/>
      <c r="T437" s="358"/>
      <c r="U437" s="358"/>
      <c r="V437" s="358"/>
      <c r="W437" s="358"/>
      <c r="X437" s="358"/>
      <c r="Y437" s="358"/>
      <c r="Z437" s="358"/>
      <c r="AA437" s="358"/>
    </row>
    <row r="438" spans="2:27" ht="13.5" customHeight="1">
      <c r="B438" s="453"/>
      <c r="C438" s="453"/>
      <c r="D438" s="453"/>
      <c r="E438" s="453"/>
      <c r="F438" s="453"/>
      <c r="G438" s="453"/>
      <c r="H438" s="453"/>
      <c r="I438" s="453"/>
      <c r="J438" s="453"/>
      <c r="K438" s="453"/>
      <c r="L438" s="453"/>
      <c r="M438" s="453"/>
      <c r="N438" s="453"/>
      <c r="O438" s="665"/>
      <c r="P438" s="665"/>
      <c r="Q438" s="665"/>
      <c r="R438" s="358"/>
      <c r="S438" s="358"/>
      <c r="T438" s="358"/>
      <c r="U438" s="358"/>
      <c r="V438" s="358"/>
      <c r="W438" s="358"/>
      <c r="X438" s="358"/>
      <c r="Y438" s="358"/>
      <c r="Z438" s="358"/>
      <c r="AA438" s="358"/>
    </row>
    <row r="439" spans="2:27" ht="13.5" customHeight="1">
      <c r="B439" s="453"/>
      <c r="C439" s="453"/>
      <c r="D439" s="453"/>
      <c r="E439" s="453"/>
      <c r="F439" s="453"/>
      <c r="G439" s="453"/>
      <c r="H439" s="453"/>
      <c r="I439" s="453"/>
      <c r="J439" s="453"/>
      <c r="K439" s="453"/>
      <c r="L439" s="453"/>
      <c r="M439" s="453"/>
      <c r="N439" s="453"/>
      <c r="O439" s="665"/>
      <c r="P439" s="665"/>
      <c r="Q439" s="665"/>
      <c r="R439" s="358"/>
      <c r="S439" s="358"/>
      <c r="T439" s="358"/>
      <c r="U439" s="358"/>
      <c r="V439" s="358"/>
      <c r="W439" s="358"/>
      <c r="X439" s="358"/>
      <c r="Y439" s="358"/>
      <c r="Z439" s="358"/>
      <c r="AA439" s="358"/>
    </row>
    <row r="440" spans="2:27" ht="13.5" customHeight="1">
      <c r="B440" s="453"/>
      <c r="C440" s="453"/>
      <c r="D440" s="453"/>
      <c r="E440" s="453"/>
      <c r="F440" s="453"/>
      <c r="G440" s="453"/>
      <c r="H440" s="453"/>
      <c r="I440" s="453"/>
      <c r="J440" s="453"/>
      <c r="K440" s="453"/>
      <c r="L440" s="453"/>
      <c r="M440" s="453"/>
      <c r="N440" s="453"/>
      <c r="O440" s="665"/>
      <c r="P440" s="665"/>
      <c r="Q440" s="665"/>
      <c r="R440" s="358"/>
      <c r="S440" s="358"/>
      <c r="T440" s="358"/>
      <c r="U440" s="358"/>
      <c r="V440" s="358"/>
      <c r="W440" s="358"/>
      <c r="X440" s="358"/>
      <c r="Y440" s="358"/>
      <c r="Z440" s="358"/>
      <c r="AA440" s="358"/>
    </row>
    <row r="441" spans="2:27" ht="13.5" customHeight="1">
      <c r="B441" s="453"/>
      <c r="C441" s="453"/>
      <c r="D441" s="453"/>
      <c r="E441" s="453"/>
      <c r="F441" s="453"/>
      <c r="G441" s="453"/>
      <c r="H441" s="453"/>
      <c r="I441" s="453"/>
      <c r="J441" s="453"/>
      <c r="K441" s="453"/>
      <c r="L441" s="453"/>
      <c r="M441" s="453"/>
      <c r="N441" s="453"/>
      <c r="O441" s="665"/>
      <c r="P441" s="665"/>
      <c r="Q441" s="665"/>
      <c r="R441" s="358"/>
      <c r="S441" s="358"/>
      <c r="T441" s="358"/>
      <c r="U441" s="358"/>
      <c r="V441" s="358"/>
      <c r="W441" s="358"/>
      <c r="X441" s="358"/>
      <c r="Y441" s="358"/>
      <c r="Z441" s="358"/>
      <c r="AA441" s="358"/>
    </row>
    <row r="442" spans="2:27" ht="13.5" customHeight="1">
      <c r="B442" s="453"/>
      <c r="C442" s="453"/>
      <c r="D442" s="453"/>
      <c r="E442" s="453"/>
      <c r="F442" s="453"/>
      <c r="G442" s="453"/>
      <c r="H442" s="453"/>
      <c r="I442" s="453"/>
      <c r="J442" s="453"/>
      <c r="K442" s="453"/>
      <c r="L442" s="453"/>
      <c r="M442" s="453"/>
      <c r="N442" s="453"/>
      <c r="O442" s="665"/>
      <c r="P442" s="665"/>
      <c r="Q442" s="665"/>
      <c r="R442" s="358"/>
      <c r="S442" s="358"/>
      <c r="T442" s="358"/>
      <c r="U442" s="358"/>
      <c r="V442" s="358"/>
      <c r="W442" s="358"/>
      <c r="X442" s="358"/>
      <c r="Y442" s="358"/>
      <c r="Z442" s="358"/>
      <c r="AA442" s="358"/>
    </row>
    <row r="443" spans="2:27" ht="13.5" customHeight="1">
      <c r="B443" s="453"/>
      <c r="C443" s="453"/>
      <c r="D443" s="453"/>
      <c r="E443" s="453"/>
      <c r="F443" s="453"/>
      <c r="G443" s="453"/>
      <c r="H443" s="453"/>
      <c r="I443" s="453"/>
      <c r="J443" s="453"/>
      <c r="K443" s="453"/>
      <c r="L443" s="453"/>
      <c r="M443" s="453"/>
      <c r="N443" s="453"/>
      <c r="O443" s="665"/>
      <c r="P443" s="665"/>
      <c r="Q443" s="665"/>
      <c r="R443" s="358"/>
      <c r="S443" s="358"/>
      <c r="T443" s="358"/>
      <c r="U443" s="358"/>
      <c r="V443" s="358"/>
      <c r="W443" s="358"/>
      <c r="X443" s="358"/>
      <c r="Y443" s="358"/>
      <c r="Z443" s="358"/>
      <c r="AA443" s="358"/>
    </row>
    <row r="444" spans="2:27" ht="13.5" customHeight="1">
      <c r="B444" s="453"/>
      <c r="C444" s="453"/>
      <c r="D444" s="453"/>
      <c r="E444" s="453"/>
      <c r="F444" s="453"/>
      <c r="G444" s="453"/>
      <c r="H444" s="453"/>
      <c r="I444" s="453"/>
      <c r="J444" s="453"/>
      <c r="K444" s="453"/>
      <c r="L444" s="453"/>
      <c r="M444" s="453"/>
      <c r="N444" s="453"/>
      <c r="O444" s="665"/>
      <c r="P444" s="665"/>
      <c r="Q444" s="665"/>
      <c r="R444" s="358"/>
      <c r="S444" s="358"/>
      <c r="T444" s="358"/>
      <c r="U444" s="358"/>
      <c r="V444" s="358"/>
      <c r="W444" s="358"/>
      <c r="X444" s="358"/>
      <c r="Y444" s="358"/>
      <c r="Z444" s="358"/>
      <c r="AA444" s="358"/>
    </row>
    <row r="445" spans="2:27" ht="13.5" customHeight="1">
      <c r="B445" s="453"/>
      <c r="C445" s="453"/>
      <c r="D445" s="453"/>
      <c r="E445" s="453"/>
      <c r="F445" s="453"/>
      <c r="G445" s="453"/>
      <c r="H445" s="453"/>
      <c r="I445" s="453"/>
      <c r="J445" s="453"/>
      <c r="K445" s="453"/>
      <c r="L445" s="453"/>
      <c r="M445" s="453"/>
      <c r="N445" s="453"/>
      <c r="O445" s="665"/>
      <c r="P445" s="665"/>
      <c r="Q445" s="665"/>
      <c r="R445" s="358"/>
      <c r="S445" s="358"/>
      <c r="T445" s="358"/>
      <c r="U445" s="358"/>
      <c r="V445" s="358"/>
      <c r="W445" s="358"/>
      <c r="X445" s="358"/>
      <c r="Y445" s="358"/>
      <c r="Z445" s="358"/>
      <c r="AA445" s="358"/>
    </row>
    <row r="446" spans="2:27" ht="13.5" customHeight="1">
      <c r="B446" s="453"/>
      <c r="C446" s="453"/>
      <c r="D446" s="453"/>
      <c r="E446" s="453"/>
      <c r="F446" s="453"/>
      <c r="G446" s="453"/>
      <c r="H446" s="453"/>
      <c r="I446" s="453"/>
      <c r="J446" s="453"/>
      <c r="K446" s="453"/>
      <c r="L446" s="453"/>
      <c r="M446" s="453"/>
      <c r="N446" s="453"/>
      <c r="O446" s="665"/>
      <c r="P446" s="665"/>
      <c r="Q446" s="665"/>
      <c r="R446" s="358"/>
      <c r="S446" s="358"/>
      <c r="T446" s="358"/>
      <c r="U446" s="358"/>
      <c r="V446" s="358"/>
      <c r="W446" s="358"/>
      <c r="X446" s="358"/>
      <c r="Y446" s="358"/>
      <c r="Z446" s="358"/>
      <c r="AA446" s="358"/>
    </row>
    <row r="447" spans="2:27" ht="13.5" customHeight="1">
      <c r="B447" s="453"/>
      <c r="C447" s="453"/>
      <c r="D447" s="453"/>
      <c r="E447" s="453"/>
      <c r="F447" s="453"/>
      <c r="G447" s="453"/>
      <c r="H447" s="453"/>
      <c r="I447" s="453"/>
      <c r="J447" s="453"/>
      <c r="K447" s="453"/>
      <c r="L447" s="453"/>
      <c r="M447" s="453"/>
      <c r="N447" s="453"/>
      <c r="O447" s="665"/>
      <c r="P447" s="665"/>
      <c r="Q447" s="665"/>
      <c r="R447" s="358"/>
      <c r="S447" s="358"/>
      <c r="T447" s="358"/>
      <c r="U447" s="358"/>
      <c r="V447" s="358"/>
      <c r="W447" s="358"/>
      <c r="X447" s="358"/>
      <c r="Y447" s="358"/>
      <c r="Z447" s="358"/>
      <c r="AA447" s="358"/>
    </row>
    <row r="448" spans="2:27" ht="13.5" customHeight="1">
      <c r="B448" s="453"/>
      <c r="C448" s="453"/>
      <c r="D448" s="453"/>
      <c r="E448" s="453"/>
      <c r="F448" s="453"/>
      <c r="G448" s="453"/>
      <c r="H448" s="453"/>
      <c r="I448" s="453"/>
      <c r="J448" s="453"/>
      <c r="K448" s="453"/>
      <c r="L448" s="453"/>
      <c r="M448" s="453"/>
      <c r="N448" s="453"/>
      <c r="O448" s="665"/>
      <c r="P448" s="665"/>
      <c r="Q448" s="665"/>
      <c r="R448" s="358"/>
      <c r="S448" s="358"/>
      <c r="T448" s="358"/>
      <c r="U448" s="358"/>
      <c r="V448" s="358"/>
      <c r="W448" s="358"/>
      <c r="X448" s="358"/>
      <c r="Y448" s="358"/>
      <c r="Z448" s="358"/>
      <c r="AA448" s="358"/>
    </row>
    <row r="449" spans="2:27" ht="13.5" customHeight="1">
      <c r="B449" s="453"/>
      <c r="C449" s="453"/>
      <c r="D449" s="453"/>
      <c r="E449" s="453"/>
      <c r="F449" s="453"/>
      <c r="G449" s="453"/>
      <c r="H449" s="453"/>
      <c r="I449" s="453"/>
      <c r="J449" s="453"/>
      <c r="K449" s="453"/>
      <c r="L449" s="453"/>
      <c r="M449" s="453"/>
      <c r="N449" s="453"/>
      <c r="O449" s="665"/>
      <c r="P449" s="665"/>
      <c r="Q449" s="665"/>
      <c r="R449" s="358"/>
      <c r="S449" s="358"/>
      <c r="T449" s="358"/>
      <c r="U449" s="358"/>
      <c r="V449" s="358"/>
      <c r="W449" s="358"/>
      <c r="X449" s="358"/>
      <c r="Y449" s="358"/>
      <c r="Z449" s="358"/>
      <c r="AA449" s="358"/>
    </row>
    <row r="450" spans="2:27" ht="13.5" customHeight="1">
      <c r="B450" s="453"/>
      <c r="C450" s="453"/>
      <c r="D450" s="453"/>
      <c r="E450" s="453"/>
      <c r="F450" s="453"/>
      <c r="G450" s="453"/>
      <c r="H450" s="453"/>
      <c r="I450" s="453"/>
      <c r="J450" s="453"/>
      <c r="K450" s="453"/>
      <c r="L450" s="453"/>
      <c r="M450" s="453"/>
      <c r="N450" s="453"/>
      <c r="O450" s="665"/>
      <c r="P450" s="665"/>
      <c r="Q450" s="665"/>
      <c r="R450" s="358"/>
      <c r="S450" s="358"/>
      <c r="T450" s="358"/>
      <c r="U450" s="358"/>
      <c r="V450" s="358"/>
      <c r="W450" s="358"/>
      <c r="X450" s="358"/>
      <c r="Y450" s="358"/>
      <c r="Z450" s="358"/>
      <c r="AA450" s="358"/>
    </row>
    <row r="451" spans="2:27" ht="13.5" customHeight="1">
      <c r="B451" s="453"/>
      <c r="C451" s="453"/>
      <c r="D451" s="453"/>
      <c r="E451" s="453"/>
      <c r="F451" s="453"/>
      <c r="G451" s="453"/>
      <c r="H451" s="453"/>
      <c r="I451" s="453"/>
      <c r="J451" s="453"/>
      <c r="K451" s="453"/>
      <c r="L451" s="453"/>
      <c r="M451" s="453"/>
      <c r="N451" s="453"/>
      <c r="O451" s="665"/>
      <c r="P451" s="665"/>
      <c r="Q451" s="665"/>
      <c r="R451" s="358"/>
      <c r="S451" s="358"/>
      <c r="T451" s="358"/>
      <c r="U451" s="358"/>
      <c r="V451" s="358"/>
      <c r="W451" s="358"/>
      <c r="X451" s="358"/>
      <c r="Y451" s="358"/>
      <c r="Z451" s="358"/>
      <c r="AA451" s="358"/>
    </row>
    <row r="452" spans="2:27" ht="13.5" customHeight="1">
      <c r="B452" s="453"/>
      <c r="C452" s="453"/>
      <c r="D452" s="453"/>
      <c r="E452" s="453"/>
      <c r="F452" s="453"/>
      <c r="G452" s="453"/>
      <c r="H452" s="453"/>
      <c r="I452" s="453"/>
      <c r="J452" s="453"/>
      <c r="K452" s="453"/>
      <c r="L452" s="453"/>
      <c r="M452" s="453"/>
      <c r="N452" s="453"/>
      <c r="O452" s="665"/>
      <c r="P452" s="665"/>
      <c r="Q452" s="665"/>
      <c r="R452" s="358"/>
      <c r="S452" s="358"/>
      <c r="T452" s="358"/>
      <c r="U452" s="358"/>
      <c r="V452" s="358"/>
      <c r="W452" s="358"/>
      <c r="X452" s="358"/>
      <c r="Y452" s="358"/>
      <c r="Z452" s="358"/>
      <c r="AA452" s="358"/>
    </row>
    <row r="453" spans="2:27" ht="13.5" customHeight="1">
      <c r="B453" s="453"/>
      <c r="C453" s="453"/>
      <c r="D453" s="453"/>
      <c r="E453" s="453"/>
      <c r="F453" s="453"/>
      <c r="G453" s="453"/>
      <c r="H453" s="453"/>
      <c r="I453" s="453"/>
      <c r="J453" s="453"/>
      <c r="K453" s="453"/>
      <c r="L453" s="453"/>
      <c r="M453" s="453"/>
      <c r="N453" s="453"/>
      <c r="O453" s="665"/>
      <c r="P453" s="665"/>
      <c r="Q453" s="665"/>
      <c r="R453" s="358"/>
      <c r="S453" s="358"/>
      <c r="T453" s="358"/>
      <c r="U453" s="358"/>
      <c r="V453" s="358"/>
      <c r="W453" s="358"/>
      <c r="X453" s="358"/>
      <c r="Y453" s="358"/>
      <c r="Z453" s="358"/>
      <c r="AA453" s="358"/>
    </row>
    <row r="454" spans="2:27" ht="13.5" customHeight="1">
      <c r="B454" s="453"/>
      <c r="C454" s="453"/>
      <c r="D454" s="453"/>
      <c r="E454" s="453"/>
      <c r="F454" s="453"/>
      <c r="G454" s="453"/>
      <c r="H454" s="453"/>
      <c r="I454" s="453"/>
      <c r="J454" s="453"/>
      <c r="K454" s="453"/>
      <c r="L454" s="453"/>
      <c r="M454" s="453"/>
      <c r="N454" s="453"/>
      <c r="O454" s="665"/>
      <c r="P454" s="665"/>
      <c r="Q454" s="665"/>
      <c r="R454" s="358"/>
      <c r="S454" s="358"/>
      <c r="T454" s="358"/>
      <c r="U454" s="358"/>
      <c r="V454" s="358"/>
      <c r="W454" s="358"/>
      <c r="X454" s="358"/>
      <c r="Y454" s="358"/>
      <c r="Z454" s="358"/>
      <c r="AA454" s="358"/>
    </row>
    <row r="455" spans="2:27" ht="13.5" customHeight="1">
      <c r="B455" s="453"/>
      <c r="C455" s="453"/>
      <c r="D455" s="453"/>
      <c r="E455" s="453"/>
      <c r="F455" s="453"/>
      <c r="G455" s="453"/>
      <c r="H455" s="453"/>
      <c r="I455" s="453"/>
      <c r="J455" s="453"/>
      <c r="K455" s="453"/>
      <c r="L455" s="453"/>
      <c r="M455" s="453"/>
      <c r="N455" s="453"/>
      <c r="O455" s="665"/>
      <c r="P455" s="665"/>
      <c r="Q455" s="665"/>
      <c r="R455" s="358"/>
      <c r="S455" s="358"/>
      <c r="T455" s="358"/>
      <c r="U455" s="358"/>
      <c r="V455" s="358"/>
      <c r="W455" s="358"/>
      <c r="X455" s="358"/>
      <c r="Y455" s="358"/>
      <c r="Z455" s="358"/>
      <c r="AA455" s="358"/>
    </row>
    <row r="456" spans="2:27" ht="13.5" customHeight="1">
      <c r="B456" s="453"/>
      <c r="C456" s="453"/>
      <c r="D456" s="453"/>
      <c r="E456" s="453"/>
      <c r="F456" s="453"/>
      <c r="G456" s="453"/>
      <c r="H456" s="453"/>
      <c r="I456" s="453"/>
      <c r="J456" s="453"/>
      <c r="K456" s="453"/>
      <c r="L456" s="453"/>
      <c r="M456" s="453"/>
      <c r="N456" s="453"/>
      <c r="O456" s="665"/>
      <c r="P456" s="665"/>
      <c r="Q456" s="665"/>
      <c r="R456" s="358"/>
      <c r="S456" s="358"/>
      <c r="T456" s="358"/>
      <c r="U456" s="358"/>
      <c r="V456" s="358"/>
      <c r="W456" s="358"/>
      <c r="X456" s="358"/>
      <c r="Y456" s="358"/>
      <c r="Z456" s="358"/>
      <c r="AA456" s="358"/>
    </row>
    <row r="457" spans="2:27" ht="13.5" customHeight="1">
      <c r="B457" s="453"/>
      <c r="C457" s="453"/>
      <c r="D457" s="453"/>
      <c r="E457" s="453"/>
      <c r="F457" s="453"/>
      <c r="G457" s="453"/>
      <c r="H457" s="453"/>
      <c r="I457" s="453"/>
      <c r="J457" s="453"/>
      <c r="K457" s="453"/>
      <c r="L457" s="453"/>
      <c r="M457" s="453"/>
      <c r="N457" s="453"/>
      <c r="O457" s="665"/>
      <c r="P457" s="665"/>
      <c r="Q457" s="665"/>
      <c r="R457" s="358"/>
      <c r="S457" s="358"/>
      <c r="T457" s="358"/>
      <c r="U457" s="358"/>
      <c r="V457" s="358"/>
      <c r="W457" s="358"/>
      <c r="X457" s="358"/>
      <c r="Y457" s="358"/>
      <c r="Z457" s="358"/>
      <c r="AA457" s="358"/>
    </row>
    <row r="458" spans="2:27" ht="13.5" customHeight="1">
      <c r="B458" s="453"/>
      <c r="C458" s="453"/>
      <c r="D458" s="453"/>
      <c r="E458" s="453"/>
      <c r="F458" s="453"/>
      <c r="G458" s="453"/>
      <c r="H458" s="453"/>
      <c r="I458" s="453"/>
      <c r="J458" s="453"/>
      <c r="K458" s="453"/>
      <c r="L458" s="453"/>
      <c r="M458" s="453"/>
      <c r="N458" s="453"/>
      <c r="O458" s="665"/>
      <c r="P458" s="665"/>
      <c r="Q458" s="665"/>
      <c r="R458" s="358"/>
      <c r="S458" s="358"/>
      <c r="T458" s="358"/>
      <c r="U458" s="358"/>
      <c r="V458" s="358"/>
      <c r="W458" s="358"/>
      <c r="X458" s="358"/>
      <c r="Y458" s="358"/>
      <c r="Z458" s="358"/>
      <c r="AA458" s="358"/>
    </row>
    <row r="459" spans="2:27" ht="13.5" customHeight="1">
      <c r="B459" s="453"/>
      <c r="C459" s="453"/>
      <c r="D459" s="453"/>
      <c r="E459" s="453"/>
      <c r="F459" s="453"/>
      <c r="G459" s="453"/>
      <c r="H459" s="453"/>
      <c r="I459" s="453"/>
      <c r="J459" s="453"/>
      <c r="K459" s="453"/>
      <c r="L459" s="453"/>
      <c r="M459" s="453"/>
      <c r="N459" s="453"/>
      <c r="O459" s="665"/>
      <c r="P459" s="665"/>
      <c r="Q459" s="665"/>
      <c r="R459" s="358"/>
      <c r="S459" s="358"/>
      <c r="T459" s="358"/>
      <c r="U459" s="358"/>
      <c r="V459" s="358"/>
      <c r="W459" s="358"/>
      <c r="X459" s="358"/>
      <c r="Y459" s="358"/>
      <c r="Z459" s="358"/>
      <c r="AA459" s="358"/>
    </row>
    <row r="460" spans="2:27" ht="13.5" customHeight="1">
      <c r="B460" s="453"/>
      <c r="C460" s="453"/>
      <c r="D460" s="453"/>
      <c r="E460" s="453"/>
      <c r="F460" s="453"/>
      <c r="G460" s="453"/>
      <c r="H460" s="453"/>
      <c r="I460" s="453"/>
      <c r="J460" s="453"/>
      <c r="K460" s="453"/>
      <c r="L460" s="453"/>
      <c r="M460" s="453"/>
      <c r="N460" s="453"/>
      <c r="O460" s="665"/>
      <c r="P460" s="665"/>
      <c r="Q460" s="665"/>
      <c r="R460" s="358"/>
      <c r="S460" s="358"/>
      <c r="T460" s="358"/>
      <c r="U460" s="358"/>
      <c r="V460" s="358"/>
      <c r="W460" s="358"/>
      <c r="X460" s="358"/>
      <c r="Y460" s="358"/>
      <c r="Z460" s="358"/>
      <c r="AA460" s="358"/>
    </row>
    <row r="461" spans="2:27" ht="13.5" customHeight="1">
      <c r="B461" s="453"/>
      <c r="C461" s="453"/>
      <c r="D461" s="453"/>
      <c r="E461" s="453"/>
      <c r="F461" s="453"/>
      <c r="G461" s="453"/>
      <c r="H461" s="453"/>
      <c r="I461" s="453"/>
      <c r="J461" s="453"/>
      <c r="K461" s="453"/>
      <c r="L461" s="453"/>
      <c r="M461" s="453"/>
      <c r="N461" s="453"/>
      <c r="O461" s="665"/>
      <c r="P461" s="665"/>
      <c r="Q461" s="665"/>
      <c r="R461" s="358"/>
      <c r="S461" s="358"/>
      <c r="T461" s="358"/>
      <c r="U461" s="358"/>
      <c r="V461" s="358"/>
      <c r="W461" s="358"/>
      <c r="X461" s="358"/>
      <c r="Y461" s="358"/>
      <c r="Z461" s="358"/>
      <c r="AA461" s="358"/>
    </row>
    <row r="462" spans="2:27" ht="13.5" customHeight="1">
      <c r="B462" s="453"/>
      <c r="C462" s="453"/>
      <c r="D462" s="453"/>
      <c r="E462" s="453"/>
      <c r="F462" s="453"/>
      <c r="G462" s="453"/>
      <c r="H462" s="453"/>
      <c r="I462" s="453"/>
      <c r="J462" s="453"/>
      <c r="K462" s="453"/>
      <c r="L462" s="453"/>
      <c r="M462" s="453"/>
      <c r="N462" s="453"/>
      <c r="O462" s="665"/>
      <c r="P462" s="665"/>
      <c r="Q462" s="665"/>
      <c r="R462" s="358"/>
      <c r="S462" s="358"/>
      <c r="T462" s="358"/>
      <c r="U462" s="358"/>
      <c r="V462" s="358"/>
      <c r="W462" s="358"/>
      <c r="X462" s="358"/>
      <c r="Y462" s="358"/>
      <c r="Z462" s="358"/>
      <c r="AA462" s="358"/>
    </row>
    <row r="463" spans="2:27" ht="13.5" customHeight="1">
      <c r="B463" s="453"/>
      <c r="C463" s="453"/>
      <c r="D463" s="453"/>
      <c r="E463" s="453"/>
      <c r="F463" s="453"/>
      <c r="G463" s="453"/>
      <c r="H463" s="453"/>
      <c r="I463" s="453"/>
      <c r="J463" s="453"/>
      <c r="K463" s="453"/>
      <c r="L463" s="453"/>
      <c r="M463" s="453"/>
      <c r="N463" s="453"/>
      <c r="O463" s="665"/>
      <c r="P463" s="665"/>
      <c r="Q463" s="665"/>
      <c r="R463" s="358"/>
      <c r="S463" s="358"/>
      <c r="T463" s="358"/>
      <c r="U463" s="358"/>
      <c r="V463" s="358"/>
      <c r="W463" s="358"/>
      <c r="X463" s="358"/>
      <c r="Y463" s="358"/>
      <c r="Z463" s="358"/>
      <c r="AA463" s="358"/>
    </row>
    <row r="464" spans="2:27" ht="13.5" customHeight="1">
      <c r="B464" s="453"/>
      <c r="C464" s="453"/>
      <c r="D464" s="453"/>
      <c r="E464" s="453"/>
      <c r="F464" s="453"/>
      <c r="G464" s="453"/>
      <c r="H464" s="453"/>
      <c r="I464" s="453"/>
      <c r="J464" s="453"/>
      <c r="K464" s="453"/>
      <c r="L464" s="453"/>
      <c r="M464" s="453"/>
      <c r="N464" s="453"/>
      <c r="O464" s="665"/>
      <c r="P464" s="665"/>
      <c r="Q464" s="665"/>
      <c r="R464" s="358"/>
      <c r="S464" s="358"/>
      <c r="T464" s="358"/>
      <c r="U464" s="358"/>
      <c r="V464" s="358"/>
      <c r="W464" s="358"/>
      <c r="X464" s="358"/>
      <c r="Y464" s="358"/>
      <c r="Z464" s="358"/>
      <c r="AA464" s="358"/>
    </row>
    <row r="465" spans="2:27" ht="13.5" customHeight="1">
      <c r="B465" s="453"/>
      <c r="C465" s="453"/>
      <c r="D465" s="453"/>
      <c r="E465" s="453"/>
      <c r="F465" s="453"/>
      <c r="G465" s="453"/>
      <c r="H465" s="453"/>
      <c r="I465" s="453"/>
      <c r="J465" s="453"/>
      <c r="K465" s="453"/>
      <c r="L465" s="453"/>
      <c r="M465" s="453"/>
      <c r="N465" s="453"/>
      <c r="O465" s="665"/>
      <c r="P465" s="665"/>
      <c r="Q465" s="665"/>
      <c r="R465" s="358"/>
      <c r="S465" s="358"/>
      <c r="T465" s="358"/>
      <c r="U465" s="358"/>
      <c r="V465" s="358"/>
      <c r="W465" s="358"/>
      <c r="X465" s="358"/>
      <c r="Y465" s="358"/>
      <c r="Z465" s="358"/>
      <c r="AA465" s="358"/>
    </row>
    <row r="466" spans="2:27" ht="13.5" customHeight="1">
      <c r="B466" s="453"/>
      <c r="C466" s="453"/>
      <c r="D466" s="453"/>
      <c r="E466" s="453"/>
      <c r="F466" s="453"/>
      <c r="G466" s="453"/>
      <c r="H466" s="453"/>
      <c r="I466" s="453"/>
      <c r="J466" s="453"/>
      <c r="K466" s="453"/>
      <c r="L466" s="453"/>
      <c r="M466" s="453"/>
      <c r="N466" s="453"/>
      <c r="O466" s="665"/>
      <c r="P466" s="665"/>
      <c r="Q466" s="665"/>
      <c r="R466" s="358"/>
      <c r="S466" s="358"/>
      <c r="T466" s="358"/>
      <c r="U466" s="358"/>
      <c r="V466" s="358"/>
      <c r="W466" s="358"/>
      <c r="X466" s="358"/>
      <c r="Y466" s="358"/>
      <c r="Z466" s="358"/>
      <c r="AA466" s="358"/>
    </row>
    <row r="467" spans="2:27" ht="13.5" customHeight="1">
      <c r="B467" s="453"/>
      <c r="C467" s="453"/>
      <c r="D467" s="453"/>
      <c r="E467" s="453"/>
      <c r="F467" s="453"/>
      <c r="G467" s="453"/>
      <c r="H467" s="453"/>
      <c r="I467" s="453"/>
      <c r="J467" s="453"/>
      <c r="K467" s="453"/>
      <c r="L467" s="453"/>
      <c r="M467" s="453"/>
      <c r="N467" s="453"/>
      <c r="O467" s="665"/>
      <c r="P467" s="665"/>
      <c r="Q467" s="665"/>
      <c r="R467" s="358"/>
      <c r="S467" s="358"/>
      <c r="T467" s="358"/>
      <c r="U467" s="358"/>
      <c r="V467" s="358"/>
      <c r="W467" s="358"/>
      <c r="X467" s="358"/>
      <c r="Y467" s="358"/>
      <c r="Z467" s="358"/>
      <c r="AA467" s="358"/>
    </row>
    <row r="468" spans="2:27" ht="13.5" customHeight="1">
      <c r="B468" s="453"/>
      <c r="C468" s="453"/>
      <c r="D468" s="453"/>
      <c r="E468" s="453"/>
      <c r="F468" s="453"/>
      <c r="G468" s="453"/>
      <c r="H468" s="453"/>
      <c r="I468" s="453"/>
      <c r="J468" s="453"/>
      <c r="K468" s="453"/>
      <c r="L468" s="453"/>
      <c r="M468" s="453"/>
      <c r="N468" s="453"/>
      <c r="O468" s="665"/>
      <c r="P468" s="665"/>
      <c r="Q468" s="665"/>
      <c r="R468" s="358"/>
      <c r="S468" s="358"/>
      <c r="T468" s="358"/>
      <c r="U468" s="358"/>
      <c r="V468" s="358"/>
      <c r="W468" s="358"/>
      <c r="X468" s="358"/>
      <c r="Y468" s="358"/>
      <c r="Z468" s="358"/>
      <c r="AA468" s="358"/>
    </row>
    <row r="469" spans="2:27" ht="13.5" customHeight="1">
      <c r="B469" s="453"/>
      <c r="C469" s="453"/>
      <c r="D469" s="453"/>
      <c r="E469" s="453"/>
      <c r="F469" s="453"/>
      <c r="G469" s="453"/>
      <c r="H469" s="453"/>
      <c r="I469" s="453"/>
      <c r="J469" s="453"/>
      <c r="K469" s="453"/>
      <c r="L469" s="453"/>
      <c r="M469" s="453"/>
      <c r="N469" s="453"/>
      <c r="O469" s="665"/>
      <c r="P469" s="665"/>
      <c r="Q469" s="665"/>
      <c r="R469" s="358"/>
      <c r="S469" s="358"/>
      <c r="T469" s="358"/>
      <c r="U469" s="358"/>
      <c r="V469" s="358"/>
      <c r="W469" s="358"/>
      <c r="X469" s="358"/>
      <c r="Y469" s="358"/>
      <c r="Z469" s="358"/>
      <c r="AA469" s="358"/>
    </row>
    <row r="470" spans="2:27" ht="13.5" customHeight="1">
      <c r="B470" s="453"/>
      <c r="C470" s="453"/>
      <c r="D470" s="453"/>
      <c r="E470" s="453"/>
      <c r="F470" s="453"/>
      <c r="G470" s="453"/>
      <c r="H470" s="453"/>
      <c r="I470" s="453"/>
      <c r="J470" s="453"/>
      <c r="K470" s="453"/>
      <c r="L470" s="453"/>
      <c r="M470" s="453"/>
      <c r="N470" s="453"/>
      <c r="O470" s="665"/>
      <c r="P470" s="665"/>
      <c r="Q470" s="665"/>
      <c r="R470" s="358"/>
      <c r="S470" s="358"/>
      <c r="T470" s="358"/>
      <c r="U470" s="358"/>
      <c r="V470" s="358"/>
      <c r="W470" s="358"/>
      <c r="X470" s="358"/>
      <c r="Y470" s="358"/>
      <c r="Z470" s="358"/>
      <c r="AA470" s="358"/>
    </row>
    <row r="471" spans="2:27" ht="13.5" customHeight="1">
      <c r="B471" s="453"/>
      <c r="C471" s="453"/>
      <c r="D471" s="453"/>
      <c r="E471" s="453"/>
      <c r="F471" s="453"/>
      <c r="G471" s="453"/>
      <c r="H471" s="453"/>
      <c r="I471" s="453"/>
      <c r="J471" s="453"/>
      <c r="K471" s="453"/>
      <c r="L471" s="453"/>
      <c r="M471" s="453"/>
      <c r="N471" s="453"/>
      <c r="O471" s="665"/>
      <c r="P471" s="665"/>
      <c r="Q471" s="665"/>
      <c r="R471" s="358"/>
      <c r="S471" s="358"/>
      <c r="T471" s="358"/>
      <c r="U471" s="358"/>
      <c r="V471" s="358"/>
      <c r="W471" s="358"/>
      <c r="X471" s="358"/>
      <c r="Y471" s="358"/>
      <c r="Z471" s="358"/>
      <c r="AA471" s="358"/>
    </row>
    <row r="472" spans="2:27" ht="13.5" customHeight="1">
      <c r="B472" s="453"/>
      <c r="C472" s="453"/>
      <c r="D472" s="453"/>
      <c r="E472" s="453"/>
      <c r="F472" s="453"/>
      <c r="G472" s="453"/>
      <c r="H472" s="453"/>
      <c r="I472" s="453"/>
      <c r="J472" s="453"/>
      <c r="K472" s="453"/>
      <c r="L472" s="453"/>
      <c r="M472" s="453"/>
      <c r="N472" s="453"/>
      <c r="O472" s="665"/>
      <c r="P472" s="665"/>
      <c r="Q472" s="665"/>
      <c r="R472" s="358"/>
      <c r="S472" s="358"/>
      <c r="T472" s="358"/>
      <c r="U472" s="358"/>
      <c r="V472" s="358"/>
      <c r="W472" s="358"/>
      <c r="X472" s="358"/>
      <c r="Y472" s="358"/>
      <c r="Z472" s="358"/>
      <c r="AA472" s="358"/>
    </row>
    <row r="473" spans="2:27" ht="13.5" customHeight="1">
      <c r="B473" s="453"/>
      <c r="C473" s="453"/>
      <c r="D473" s="453"/>
      <c r="E473" s="453"/>
      <c r="F473" s="453"/>
      <c r="G473" s="453"/>
      <c r="H473" s="453"/>
      <c r="I473" s="453"/>
      <c r="J473" s="453"/>
      <c r="K473" s="453"/>
      <c r="L473" s="453"/>
      <c r="M473" s="453"/>
      <c r="N473" s="453"/>
      <c r="O473" s="665"/>
      <c r="P473" s="665"/>
      <c r="Q473" s="665"/>
      <c r="R473" s="358"/>
      <c r="S473" s="358"/>
      <c r="T473" s="358"/>
      <c r="U473" s="358"/>
      <c r="V473" s="358"/>
      <c r="W473" s="358"/>
      <c r="X473" s="358"/>
      <c r="Y473" s="358"/>
      <c r="Z473" s="358"/>
      <c r="AA473" s="358"/>
    </row>
    <row r="474" spans="2:27" ht="13.5" customHeight="1">
      <c r="B474" s="453"/>
      <c r="C474" s="453"/>
      <c r="D474" s="453"/>
      <c r="E474" s="453"/>
      <c r="F474" s="453"/>
      <c r="G474" s="453"/>
      <c r="H474" s="453"/>
      <c r="I474" s="453"/>
      <c r="J474" s="453"/>
      <c r="K474" s="453"/>
      <c r="L474" s="453"/>
      <c r="M474" s="453"/>
      <c r="N474" s="453"/>
      <c r="O474" s="665"/>
      <c r="P474" s="665"/>
      <c r="Q474" s="665"/>
      <c r="R474" s="358"/>
      <c r="S474" s="358"/>
      <c r="T474" s="358"/>
      <c r="U474" s="358"/>
      <c r="V474" s="358"/>
      <c r="W474" s="358"/>
      <c r="X474" s="358"/>
      <c r="Y474" s="358"/>
      <c r="Z474" s="358"/>
      <c r="AA474" s="358"/>
    </row>
    <row r="475" spans="2:27" ht="13.5" customHeight="1">
      <c r="B475" s="453"/>
      <c r="C475" s="453"/>
      <c r="D475" s="453"/>
      <c r="E475" s="453"/>
      <c r="F475" s="453"/>
      <c r="G475" s="453"/>
      <c r="H475" s="453"/>
      <c r="I475" s="453"/>
      <c r="J475" s="453"/>
      <c r="K475" s="453"/>
      <c r="L475" s="453"/>
      <c r="M475" s="453"/>
      <c r="N475" s="453"/>
      <c r="O475" s="665"/>
      <c r="P475" s="665"/>
      <c r="Q475" s="665"/>
      <c r="R475" s="358"/>
      <c r="S475" s="358"/>
      <c r="T475" s="358"/>
      <c r="U475" s="358"/>
      <c r="V475" s="358"/>
      <c r="W475" s="358"/>
      <c r="X475" s="358"/>
      <c r="Y475" s="358"/>
      <c r="Z475" s="358"/>
      <c r="AA475" s="358"/>
    </row>
    <row r="476" spans="2:27" ht="13.5" customHeight="1">
      <c r="B476" s="453"/>
      <c r="C476" s="453"/>
      <c r="D476" s="453"/>
      <c r="E476" s="453"/>
      <c r="F476" s="453"/>
      <c r="G476" s="453"/>
      <c r="H476" s="453"/>
      <c r="I476" s="453"/>
      <c r="J476" s="453"/>
      <c r="K476" s="453"/>
      <c r="L476" s="453"/>
      <c r="M476" s="453"/>
      <c r="N476" s="453"/>
      <c r="O476" s="665"/>
      <c r="P476" s="665"/>
      <c r="Q476" s="665"/>
      <c r="R476" s="358"/>
      <c r="S476" s="358"/>
      <c r="T476" s="358"/>
      <c r="U476" s="358"/>
      <c r="V476" s="358"/>
      <c r="W476" s="358"/>
      <c r="X476" s="358"/>
      <c r="Y476" s="358"/>
      <c r="Z476" s="358"/>
      <c r="AA476" s="358"/>
    </row>
    <row r="477" spans="2:27" ht="13.5" customHeight="1">
      <c r="B477" s="453"/>
      <c r="C477" s="453"/>
      <c r="D477" s="453"/>
      <c r="E477" s="453"/>
      <c r="F477" s="453"/>
      <c r="G477" s="453"/>
      <c r="H477" s="453"/>
      <c r="I477" s="453"/>
      <c r="J477" s="453"/>
      <c r="K477" s="453"/>
      <c r="L477" s="453"/>
      <c r="M477" s="453"/>
      <c r="N477" s="453"/>
      <c r="O477" s="665"/>
      <c r="P477" s="665"/>
      <c r="Q477" s="665"/>
      <c r="R477" s="358"/>
      <c r="S477" s="358"/>
      <c r="T477" s="358"/>
      <c r="U477" s="358"/>
      <c r="V477" s="358"/>
      <c r="W477" s="358"/>
      <c r="X477" s="358"/>
      <c r="Y477" s="358"/>
      <c r="Z477" s="358"/>
      <c r="AA477" s="358"/>
    </row>
    <row r="478" spans="2:27" ht="13.5" customHeight="1">
      <c r="B478" s="453"/>
      <c r="C478" s="453"/>
      <c r="D478" s="453"/>
      <c r="E478" s="453"/>
      <c r="F478" s="453"/>
      <c r="G478" s="453"/>
      <c r="H478" s="453"/>
      <c r="I478" s="453"/>
      <c r="J478" s="453"/>
      <c r="K478" s="453"/>
      <c r="L478" s="453"/>
      <c r="M478" s="453"/>
      <c r="N478" s="453"/>
      <c r="O478" s="665"/>
      <c r="P478" s="665"/>
      <c r="Q478" s="665"/>
      <c r="R478" s="358"/>
      <c r="S478" s="358"/>
      <c r="T478" s="358"/>
      <c r="U478" s="358"/>
      <c r="V478" s="358"/>
      <c r="W478" s="358"/>
      <c r="X478" s="358"/>
      <c r="Y478" s="358"/>
      <c r="Z478" s="358"/>
      <c r="AA478" s="358"/>
    </row>
    <row r="479" spans="2:27" ht="13.5" customHeight="1">
      <c r="B479" s="453"/>
      <c r="C479" s="453"/>
      <c r="D479" s="453"/>
      <c r="E479" s="453"/>
      <c r="F479" s="453"/>
      <c r="G479" s="453"/>
      <c r="H479" s="453"/>
      <c r="I479" s="453"/>
      <c r="J479" s="453"/>
      <c r="K479" s="453"/>
      <c r="L479" s="453"/>
      <c r="M479" s="453"/>
      <c r="N479" s="453"/>
      <c r="O479" s="665"/>
      <c r="P479" s="665"/>
      <c r="Q479" s="665"/>
      <c r="R479" s="358"/>
      <c r="S479" s="358"/>
      <c r="T479" s="358"/>
      <c r="U479" s="358"/>
      <c r="V479" s="358"/>
      <c r="W479" s="358"/>
      <c r="X479" s="358"/>
      <c r="Y479" s="358"/>
      <c r="Z479" s="358"/>
      <c r="AA479" s="358"/>
    </row>
    <row r="480" spans="2:27" ht="13.5" customHeight="1">
      <c r="B480" s="453"/>
      <c r="C480" s="453"/>
      <c r="D480" s="453"/>
      <c r="E480" s="453"/>
      <c r="F480" s="453"/>
      <c r="G480" s="453"/>
      <c r="H480" s="453"/>
      <c r="I480" s="453"/>
      <c r="J480" s="453"/>
      <c r="K480" s="453"/>
      <c r="L480" s="453"/>
      <c r="M480" s="453"/>
      <c r="N480" s="453"/>
      <c r="O480" s="665"/>
      <c r="P480" s="665"/>
      <c r="Q480" s="665"/>
      <c r="R480" s="358"/>
      <c r="S480" s="358"/>
      <c r="T480" s="358"/>
      <c r="U480" s="358"/>
      <c r="V480" s="358"/>
      <c r="W480" s="358"/>
      <c r="X480" s="358"/>
      <c r="Y480" s="358"/>
      <c r="Z480" s="358"/>
      <c r="AA480" s="358"/>
    </row>
    <row r="481" spans="2:27" ht="13.5" customHeight="1">
      <c r="B481" s="453"/>
      <c r="C481" s="453"/>
      <c r="D481" s="453"/>
      <c r="E481" s="453"/>
      <c r="F481" s="453"/>
      <c r="G481" s="453"/>
      <c r="H481" s="453"/>
      <c r="I481" s="453"/>
      <c r="J481" s="453"/>
      <c r="K481" s="453"/>
      <c r="L481" s="453"/>
      <c r="M481" s="453"/>
      <c r="N481" s="453"/>
      <c r="O481" s="665"/>
      <c r="P481" s="665"/>
      <c r="Q481" s="665"/>
      <c r="R481" s="358"/>
      <c r="S481" s="358"/>
      <c r="T481" s="358"/>
      <c r="U481" s="358"/>
      <c r="V481" s="358"/>
      <c r="W481" s="358"/>
      <c r="X481" s="358"/>
      <c r="Y481" s="358"/>
      <c r="Z481" s="358"/>
      <c r="AA481" s="358"/>
    </row>
    <row r="482" spans="2:27" ht="13.5" customHeight="1">
      <c r="B482" s="453"/>
      <c r="C482" s="453"/>
      <c r="D482" s="453"/>
      <c r="E482" s="453"/>
      <c r="F482" s="453"/>
      <c r="G482" s="453"/>
      <c r="H482" s="453"/>
      <c r="I482" s="453"/>
      <c r="J482" s="453"/>
      <c r="K482" s="453"/>
      <c r="L482" s="453"/>
      <c r="M482" s="453"/>
      <c r="N482" s="453"/>
      <c r="O482" s="665"/>
      <c r="P482" s="665"/>
      <c r="Q482" s="665"/>
      <c r="R482" s="358"/>
      <c r="S482" s="358"/>
      <c r="T482" s="358"/>
      <c r="U482" s="358"/>
      <c r="V482" s="358"/>
      <c r="W482" s="358"/>
      <c r="X482" s="358"/>
      <c r="Y482" s="358"/>
      <c r="Z482" s="358"/>
      <c r="AA482" s="358"/>
    </row>
    <row r="483" spans="2:27" ht="13.5" customHeight="1">
      <c r="B483" s="453"/>
      <c r="C483" s="453"/>
      <c r="D483" s="453"/>
      <c r="E483" s="453"/>
      <c r="F483" s="453"/>
      <c r="G483" s="453"/>
      <c r="H483" s="453"/>
      <c r="I483" s="453"/>
      <c r="J483" s="453"/>
      <c r="K483" s="453"/>
      <c r="L483" s="453"/>
      <c r="M483" s="453"/>
      <c r="N483" s="453"/>
      <c r="O483" s="665"/>
      <c r="P483" s="665"/>
      <c r="Q483" s="665"/>
      <c r="R483" s="358"/>
      <c r="S483" s="358"/>
      <c r="T483" s="358"/>
      <c r="U483" s="358"/>
      <c r="V483" s="358"/>
      <c r="W483" s="358"/>
      <c r="X483" s="358"/>
      <c r="Y483" s="358"/>
      <c r="Z483" s="358"/>
      <c r="AA483" s="358"/>
    </row>
    <row r="484" spans="2:27" ht="13.5" customHeight="1">
      <c r="B484" s="453"/>
      <c r="C484" s="453"/>
      <c r="D484" s="453"/>
      <c r="E484" s="453"/>
      <c r="F484" s="453"/>
      <c r="G484" s="453"/>
      <c r="H484" s="453"/>
      <c r="I484" s="453"/>
      <c r="J484" s="453"/>
      <c r="K484" s="453"/>
      <c r="L484" s="453"/>
      <c r="M484" s="453"/>
      <c r="N484" s="453"/>
      <c r="O484" s="665"/>
      <c r="P484" s="665"/>
      <c r="Q484" s="665"/>
      <c r="R484" s="358"/>
      <c r="S484" s="358"/>
      <c r="T484" s="358"/>
      <c r="U484" s="358"/>
      <c r="V484" s="358"/>
      <c r="W484" s="358"/>
      <c r="X484" s="358"/>
      <c r="Y484" s="358"/>
      <c r="Z484" s="358"/>
      <c r="AA484" s="358"/>
    </row>
    <row r="485" spans="2:27" ht="13.5" customHeight="1">
      <c r="B485" s="453"/>
      <c r="C485" s="453"/>
      <c r="D485" s="453"/>
      <c r="E485" s="453"/>
      <c r="F485" s="453"/>
      <c r="G485" s="453"/>
      <c r="H485" s="453"/>
      <c r="I485" s="453"/>
      <c r="J485" s="453"/>
      <c r="K485" s="453"/>
      <c r="L485" s="453"/>
      <c r="M485" s="453"/>
      <c r="N485" s="453"/>
      <c r="O485" s="665"/>
      <c r="P485" s="665"/>
      <c r="Q485" s="665"/>
      <c r="R485" s="358"/>
      <c r="S485" s="358"/>
      <c r="T485" s="358"/>
      <c r="U485" s="358"/>
      <c r="V485" s="358"/>
      <c r="W485" s="358"/>
      <c r="X485" s="358"/>
      <c r="Y485" s="358"/>
      <c r="Z485" s="358"/>
      <c r="AA485" s="358"/>
    </row>
    <row r="486" spans="2:27" ht="13.5" customHeight="1">
      <c r="B486" s="453"/>
      <c r="C486" s="453"/>
      <c r="D486" s="453"/>
      <c r="E486" s="453"/>
      <c r="F486" s="453"/>
      <c r="G486" s="453"/>
      <c r="H486" s="453"/>
      <c r="I486" s="453"/>
      <c r="J486" s="453"/>
      <c r="K486" s="453"/>
      <c r="L486" s="453"/>
      <c r="M486" s="453"/>
      <c r="N486" s="453"/>
      <c r="O486" s="665"/>
      <c r="P486" s="665"/>
      <c r="Q486" s="665"/>
      <c r="R486" s="358"/>
      <c r="S486" s="358"/>
      <c r="T486" s="358"/>
      <c r="U486" s="358"/>
      <c r="V486" s="358"/>
      <c r="W486" s="358"/>
      <c r="X486" s="358"/>
      <c r="Y486" s="358"/>
      <c r="Z486" s="358"/>
      <c r="AA486" s="358"/>
    </row>
    <row r="487" spans="2:27" ht="13.5" customHeight="1">
      <c r="B487" s="453"/>
      <c r="C487" s="453"/>
      <c r="D487" s="453"/>
      <c r="E487" s="453"/>
      <c r="F487" s="453"/>
      <c r="G487" s="453"/>
      <c r="H487" s="453"/>
      <c r="I487" s="453"/>
      <c r="J487" s="453"/>
      <c r="K487" s="453"/>
      <c r="L487" s="453"/>
      <c r="M487" s="453"/>
      <c r="N487" s="453"/>
      <c r="O487" s="665"/>
      <c r="P487" s="665"/>
      <c r="Q487" s="665"/>
      <c r="R487" s="358"/>
      <c r="S487" s="358"/>
      <c r="T487" s="358"/>
      <c r="U487" s="358"/>
      <c r="V487" s="358"/>
      <c r="W487" s="358"/>
      <c r="X487" s="358"/>
      <c r="Y487" s="358"/>
      <c r="Z487" s="358"/>
      <c r="AA487" s="358"/>
    </row>
    <row r="488" spans="2:27" ht="13.5" customHeight="1">
      <c r="B488" s="453"/>
      <c r="C488" s="453"/>
      <c r="D488" s="453"/>
      <c r="E488" s="453"/>
      <c r="F488" s="453"/>
      <c r="G488" s="453"/>
      <c r="H488" s="453"/>
      <c r="I488" s="453"/>
      <c r="J488" s="453"/>
      <c r="K488" s="453"/>
      <c r="L488" s="453"/>
      <c r="M488" s="453"/>
      <c r="N488" s="453"/>
      <c r="O488" s="665"/>
      <c r="P488" s="665"/>
      <c r="Q488" s="665"/>
      <c r="R488" s="358"/>
      <c r="S488" s="358"/>
      <c r="T488" s="358"/>
      <c r="U488" s="358"/>
      <c r="V488" s="358"/>
      <c r="W488" s="358"/>
      <c r="X488" s="358"/>
      <c r="Y488" s="358"/>
      <c r="Z488" s="358"/>
      <c r="AA488" s="358"/>
    </row>
    <row r="489" spans="2:27" ht="13.5" customHeight="1">
      <c r="B489" s="453"/>
      <c r="C489" s="453"/>
      <c r="D489" s="453"/>
      <c r="E489" s="453"/>
      <c r="F489" s="453"/>
      <c r="G489" s="453"/>
      <c r="H489" s="453"/>
      <c r="I489" s="453"/>
      <c r="J489" s="453"/>
      <c r="K489" s="453"/>
      <c r="L489" s="453"/>
      <c r="M489" s="453"/>
      <c r="N489" s="453"/>
      <c r="O489" s="665"/>
      <c r="P489" s="665"/>
      <c r="Q489" s="665"/>
      <c r="R489" s="358"/>
      <c r="S489" s="358"/>
      <c r="T489" s="358"/>
      <c r="U489" s="358"/>
      <c r="V489" s="358"/>
      <c r="W489" s="358"/>
      <c r="X489" s="358"/>
      <c r="Y489" s="358"/>
      <c r="Z489" s="358"/>
      <c r="AA489" s="358"/>
    </row>
    <row r="490" spans="2:27" ht="13.5" customHeight="1">
      <c r="B490" s="453"/>
      <c r="C490" s="453"/>
      <c r="D490" s="453"/>
      <c r="E490" s="453"/>
      <c r="F490" s="453"/>
      <c r="G490" s="453"/>
      <c r="H490" s="453"/>
      <c r="I490" s="453"/>
      <c r="J490" s="453"/>
      <c r="K490" s="453"/>
      <c r="L490" s="453"/>
      <c r="M490" s="453"/>
      <c r="N490" s="453"/>
      <c r="O490" s="665"/>
      <c r="P490" s="665"/>
      <c r="Q490" s="665"/>
      <c r="R490" s="358"/>
      <c r="S490" s="358"/>
      <c r="T490" s="358"/>
      <c r="U490" s="358"/>
      <c r="V490" s="358"/>
      <c r="W490" s="358"/>
      <c r="X490" s="358"/>
      <c r="Y490" s="358"/>
      <c r="Z490" s="358"/>
      <c r="AA490" s="358"/>
    </row>
    <row r="491" spans="2:27" ht="13.5" customHeight="1">
      <c r="B491" s="453"/>
      <c r="C491" s="453"/>
      <c r="D491" s="453"/>
      <c r="E491" s="453"/>
      <c r="F491" s="453"/>
      <c r="G491" s="453"/>
      <c r="H491" s="453"/>
      <c r="I491" s="453"/>
      <c r="J491" s="453"/>
      <c r="K491" s="453"/>
      <c r="L491" s="453"/>
      <c r="M491" s="453"/>
      <c r="N491" s="453"/>
      <c r="O491" s="665"/>
      <c r="P491" s="665"/>
      <c r="Q491" s="665"/>
      <c r="R491" s="358"/>
      <c r="S491" s="358"/>
      <c r="T491" s="358"/>
      <c r="U491" s="358"/>
      <c r="V491" s="358"/>
      <c r="W491" s="358"/>
      <c r="X491" s="358"/>
      <c r="Y491" s="358"/>
      <c r="Z491" s="358"/>
      <c r="AA491" s="358"/>
    </row>
    <row r="492" spans="2:27" ht="13.5" customHeight="1">
      <c r="B492" s="453"/>
      <c r="C492" s="453"/>
      <c r="D492" s="453"/>
      <c r="E492" s="453"/>
      <c r="F492" s="453"/>
      <c r="G492" s="453"/>
      <c r="H492" s="453"/>
      <c r="I492" s="453"/>
      <c r="J492" s="453"/>
      <c r="K492" s="453"/>
      <c r="L492" s="453"/>
      <c r="M492" s="453"/>
      <c r="N492" s="453"/>
      <c r="O492" s="665"/>
      <c r="P492" s="665"/>
      <c r="Q492" s="665"/>
      <c r="R492" s="358"/>
      <c r="S492" s="358"/>
      <c r="T492" s="358"/>
      <c r="U492" s="358"/>
      <c r="V492" s="358"/>
      <c r="W492" s="358"/>
      <c r="X492" s="358"/>
      <c r="Y492" s="358"/>
      <c r="Z492" s="358"/>
      <c r="AA492" s="358"/>
    </row>
    <row r="493" spans="2:27" ht="13.5" customHeight="1">
      <c r="B493" s="453"/>
      <c r="C493" s="453"/>
      <c r="D493" s="453"/>
      <c r="E493" s="453"/>
      <c r="F493" s="453"/>
      <c r="G493" s="453"/>
      <c r="H493" s="453"/>
      <c r="I493" s="453"/>
      <c r="J493" s="453"/>
      <c r="K493" s="453"/>
      <c r="L493" s="453"/>
      <c r="M493" s="453"/>
      <c r="N493" s="453"/>
      <c r="O493" s="665"/>
      <c r="P493" s="665"/>
      <c r="Q493" s="665"/>
      <c r="R493" s="358"/>
      <c r="S493" s="358"/>
      <c r="T493" s="358"/>
      <c r="U493" s="358"/>
      <c r="V493" s="358"/>
      <c r="W493" s="358"/>
      <c r="X493" s="358"/>
      <c r="Y493" s="358"/>
      <c r="Z493" s="358"/>
      <c r="AA493" s="358"/>
    </row>
    <row r="494" spans="2:27" ht="13.5" customHeight="1">
      <c r="B494" s="453"/>
      <c r="C494" s="453"/>
      <c r="D494" s="453"/>
      <c r="E494" s="453"/>
      <c r="F494" s="453"/>
      <c r="G494" s="453"/>
      <c r="H494" s="453"/>
      <c r="I494" s="453"/>
      <c r="J494" s="453"/>
      <c r="K494" s="453"/>
      <c r="L494" s="453"/>
      <c r="M494" s="453"/>
      <c r="N494" s="453"/>
      <c r="O494" s="665"/>
      <c r="P494" s="665"/>
      <c r="Q494" s="665"/>
      <c r="R494" s="358"/>
      <c r="S494" s="358"/>
      <c r="T494" s="358"/>
      <c r="U494" s="358"/>
      <c r="V494" s="358"/>
      <c r="W494" s="358"/>
      <c r="X494" s="358"/>
      <c r="Y494" s="358"/>
      <c r="Z494" s="358"/>
      <c r="AA494" s="358"/>
    </row>
    <row r="495" spans="2:27" ht="13.5" customHeight="1">
      <c r="B495" s="453"/>
      <c r="C495" s="453"/>
      <c r="D495" s="453"/>
      <c r="E495" s="453"/>
      <c r="F495" s="453"/>
      <c r="G495" s="453"/>
      <c r="H495" s="453"/>
      <c r="I495" s="453"/>
      <c r="J495" s="453"/>
      <c r="K495" s="453"/>
      <c r="L495" s="453"/>
      <c r="M495" s="453"/>
      <c r="N495" s="453"/>
      <c r="O495" s="665"/>
      <c r="P495" s="665"/>
      <c r="Q495" s="665"/>
      <c r="R495" s="358"/>
      <c r="S495" s="358"/>
      <c r="T495" s="358"/>
      <c r="U495" s="358"/>
      <c r="V495" s="358"/>
      <c r="W495" s="358"/>
      <c r="X495" s="358"/>
      <c r="Y495" s="358"/>
      <c r="Z495" s="358"/>
      <c r="AA495" s="358"/>
    </row>
    <row r="496" spans="2:27" ht="13.5" customHeight="1">
      <c r="B496" s="453"/>
      <c r="C496" s="453"/>
      <c r="D496" s="453"/>
      <c r="E496" s="453"/>
      <c r="F496" s="453"/>
      <c r="G496" s="453"/>
      <c r="H496" s="453"/>
      <c r="I496" s="453"/>
      <c r="J496" s="453"/>
      <c r="K496" s="453"/>
      <c r="L496" s="453"/>
      <c r="M496" s="453"/>
      <c r="N496" s="453"/>
      <c r="O496" s="665"/>
      <c r="P496" s="665"/>
      <c r="Q496" s="665"/>
      <c r="R496" s="358"/>
      <c r="S496" s="358"/>
      <c r="T496" s="358"/>
      <c r="U496" s="358"/>
      <c r="V496" s="358"/>
      <c r="W496" s="358"/>
      <c r="X496" s="358"/>
      <c r="Y496" s="358"/>
      <c r="Z496" s="358"/>
      <c r="AA496" s="358"/>
    </row>
    <row r="497" spans="2:27" ht="13.5" customHeight="1">
      <c r="B497" s="453"/>
      <c r="C497" s="453"/>
      <c r="D497" s="453"/>
      <c r="E497" s="453"/>
      <c r="F497" s="453"/>
      <c r="G497" s="453"/>
      <c r="H497" s="453"/>
      <c r="I497" s="453"/>
      <c r="J497" s="453"/>
      <c r="K497" s="453"/>
      <c r="L497" s="453"/>
      <c r="M497" s="453"/>
      <c r="N497" s="453"/>
      <c r="O497" s="665"/>
      <c r="P497" s="665"/>
      <c r="Q497" s="665"/>
      <c r="R497" s="358"/>
      <c r="S497" s="358"/>
      <c r="T497" s="358"/>
      <c r="U497" s="358"/>
      <c r="V497" s="358"/>
      <c r="W497" s="358"/>
      <c r="X497" s="358"/>
      <c r="Y497" s="358"/>
      <c r="Z497" s="358"/>
      <c r="AA497" s="358"/>
    </row>
    <row r="498" spans="2:27" ht="13.5" customHeight="1">
      <c r="B498" s="453"/>
      <c r="C498" s="453"/>
      <c r="D498" s="453"/>
      <c r="E498" s="453"/>
      <c r="F498" s="453"/>
      <c r="G498" s="453"/>
      <c r="H498" s="453"/>
      <c r="I498" s="453"/>
      <c r="J498" s="453"/>
      <c r="K498" s="453"/>
      <c r="L498" s="453"/>
      <c r="M498" s="453"/>
      <c r="N498" s="453"/>
      <c r="O498" s="665"/>
      <c r="P498" s="665"/>
      <c r="Q498" s="665"/>
      <c r="R498" s="358"/>
      <c r="S498" s="358"/>
      <c r="T498" s="358"/>
      <c r="U498" s="358"/>
      <c r="V498" s="358"/>
      <c r="W498" s="358"/>
      <c r="X498" s="358"/>
      <c r="Y498" s="358"/>
      <c r="Z498" s="358"/>
      <c r="AA498" s="358"/>
    </row>
    <row r="499" spans="2:27" ht="13.5" customHeight="1">
      <c r="B499" s="453"/>
      <c r="C499" s="453"/>
      <c r="D499" s="453"/>
      <c r="E499" s="453"/>
      <c r="F499" s="453"/>
      <c r="G499" s="453"/>
      <c r="H499" s="453"/>
      <c r="I499" s="453"/>
      <c r="J499" s="453"/>
      <c r="K499" s="453"/>
      <c r="L499" s="453"/>
      <c r="M499" s="453"/>
      <c r="N499" s="453"/>
      <c r="O499" s="665"/>
      <c r="P499" s="665"/>
      <c r="Q499" s="665"/>
      <c r="R499" s="358"/>
      <c r="S499" s="358"/>
      <c r="T499" s="358"/>
      <c r="U499" s="358"/>
      <c r="V499" s="358"/>
      <c r="W499" s="358"/>
      <c r="X499" s="358"/>
      <c r="Y499" s="358"/>
      <c r="Z499" s="358"/>
      <c r="AA499" s="358"/>
    </row>
    <row r="500" spans="2:27" ht="13.5" customHeight="1">
      <c r="B500" s="453"/>
      <c r="C500" s="453"/>
      <c r="D500" s="453"/>
      <c r="E500" s="453"/>
      <c r="F500" s="453"/>
      <c r="G500" s="453"/>
      <c r="H500" s="453"/>
      <c r="I500" s="453"/>
      <c r="J500" s="453"/>
      <c r="K500" s="453"/>
      <c r="L500" s="453"/>
      <c r="M500" s="453"/>
      <c r="N500" s="453"/>
      <c r="O500" s="665"/>
      <c r="P500" s="665"/>
      <c r="Q500" s="665"/>
      <c r="R500" s="358"/>
      <c r="S500" s="358"/>
      <c r="T500" s="358"/>
      <c r="U500" s="358"/>
      <c r="V500" s="358"/>
      <c r="W500" s="358"/>
      <c r="X500" s="358"/>
      <c r="Y500" s="358"/>
      <c r="Z500" s="358"/>
      <c r="AA500" s="358"/>
    </row>
    <row r="501" spans="2:27" ht="13.5" customHeight="1">
      <c r="B501" s="453"/>
      <c r="C501" s="453"/>
      <c r="D501" s="453"/>
      <c r="E501" s="453"/>
      <c r="F501" s="453"/>
      <c r="G501" s="453"/>
      <c r="H501" s="453"/>
      <c r="I501" s="453"/>
      <c r="J501" s="453"/>
      <c r="K501" s="453"/>
      <c r="L501" s="453"/>
      <c r="M501" s="453"/>
      <c r="N501" s="453"/>
      <c r="O501" s="665"/>
      <c r="P501" s="665"/>
      <c r="Q501" s="665"/>
      <c r="R501" s="358"/>
      <c r="S501" s="358"/>
      <c r="T501" s="358"/>
      <c r="U501" s="358"/>
      <c r="V501" s="358"/>
      <c r="W501" s="358"/>
      <c r="X501" s="358"/>
      <c r="Y501" s="358"/>
      <c r="Z501" s="358"/>
      <c r="AA501" s="358"/>
    </row>
    <row r="502" spans="2:27" ht="13.5" customHeight="1">
      <c r="B502" s="453"/>
      <c r="C502" s="453"/>
      <c r="D502" s="453"/>
      <c r="E502" s="453"/>
      <c r="F502" s="453"/>
      <c r="G502" s="453"/>
      <c r="H502" s="453"/>
      <c r="I502" s="453"/>
      <c r="J502" s="453"/>
      <c r="K502" s="453"/>
      <c r="L502" s="453"/>
      <c r="M502" s="453"/>
      <c r="N502" s="453"/>
      <c r="O502" s="665"/>
      <c r="P502" s="665"/>
      <c r="Q502" s="665"/>
      <c r="R502" s="358"/>
      <c r="S502" s="358"/>
      <c r="T502" s="358"/>
      <c r="U502" s="358"/>
      <c r="V502" s="358"/>
      <c r="W502" s="358"/>
      <c r="X502" s="358"/>
      <c r="Y502" s="358"/>
      <c r="Z502" s="358"/>
      <c r="AA502" s="358"/>
    </row>
    <row r="503" spans="2:27" ht="13.5" customHeight="1">
      <c r="B503" s="453"/>
      <c r="C503" s="453"/>
      <c r="D503" s="453"/>
      <c r="E503" s="453"/>
      <c r="F503" s="453"/>
      <c r="G503" s="453"/>
      <c r="H503" s="453"/>
      <c r="I503" s="453"/>
      <c r="J503" s="453"/>
      <c r="K503" s="453"/>
      <c r="L503" s="453"/>
      <c r="M503" s="453"/>
      <c r="N503" s="453"/>
      <c r="O503" s="665"/>
      <c r="P503" s="665"/>
      <c r="Q503" s="665"/>
      <c r="R503" s="358"/>
      <c r="S503" s="358"/>
      <c r="T503" s="358"/>
      <c r="U503" s="358"/>
      <c r="V503" s="358"/>
      <c r="W503" s="358"/>
      <c r="X503" s="358"/>
      <c r="Y503" s="358"/>
      <c r="Z503" s="358"/>
      <c r="AA503" s="358"/>
    </row>
    <row r="504" spans="2:27" ht="13.5" customHeight="1">
      <c r="B504" s="453"/>
      <c r="C504" s="453"/>
      <c r="D504" s="453"/>
      <c r="E504" s="453"/>
      <c r="F504" s="453"/>
      <c r="G504" s="453"/>
      <c r="H504" s="453"/>
      <c r="I504" s="453"/>
      <c r="J504" s="453"/>
      <c r="K504" s="453"/>
      <c r="L504" s="453"/>
      <c r="M504" s="453"/>
      <c r="N504" s="453"/>
      <c r="O504" s="665"/>
      <c r="P504" s="665"/>
      <c r="Q504" s="665"/>
      <c r="R504" s="358"/>
      <c r="S504" s="358"/>
      <c r="T504" s="358"/>
      <c r="U504" s="358"/>
      <c r="V504" s="358"/>
      <c r="W504" s="358"/>
      <c r="X504" s="358"/>
      <c r="Y504" s="358"/>
      <c r="Z504" s="358"/>
      <c r="AA504" s="358"/>
    </row>
    <row r="505" spans="2:27" ht="13.5" customHeight="1">
      <c r="B505" s="453"/>
      <c r="C505" s="453"/>
      <c r="D505" s="453"/>
      <c r="E505" s="453"/>
      <c r="F505" s="453"/>
      <c r="G505" s="453"/>
      <c r="H505" s="453"/>
      <c r="I505" s="453"/>
      <c r="J505" s="453"/>
      <c r="K505" s="453"/>
      <c r="L505" s="453"/>
      <c r="M505" s="453"/>
      <c r="N505" s="453"/>
      <c r="O505" s="665"/>
      <c r="P505" s="665"/>
      <c r="Q505" s="665"/>
      <c r="R505" s="358"/>
      <c r="S505" s="358"/>
      <c r="T505" s="358"/>
      <c r="U505" s="358"/>
      <c r="V505" s="358"/>
      <c r="W505" s="358"/>
      <c r="X505" s="358"/>
      <c r="Y505" s="358"/>
      <c r="Z505" s="358"/>
      <c r="AA505" s="358"/>
    </row>
    <row r="506" spans="2:27" ht="13.5" customHeight="1">
      <c r="B506" s="453"/>
      <c r="C506" s="453"/>
      <c r="D506" s="453"/>
      <c r="E506" s="453"/>
      <c r="F506" s="453"/>
      <c r="G506" s="453"/>
      <c r="H506" s="453"/>
      <c r="I506" s="453"/>
      <c r="J506" s="453"/>
      <c r="K506" s="453"/>
      <c r="L506" s="453"/>
      <c r="M506" s="453"/>
      <c r="N506" s="453"/>
      <c r="O506" s="665"/>
      <c r="P506" s="665"/>
      <c r="Q506" s="665"/>
      <c r="R506" s="358"/>
      <c r="S506" s="358"/>
      <c r="T506" s="358"/>
      <c r="U506" s="358"/>
      <c r="V506" s="358"/>
      <c r="W506" s="358"/>
      <c r="X506" s="358"/>
      <c r="Y506" s="358"/>
      <c r="Z506" s="358"/>
      <c r="AA506" s="358"/>
    </row>
    <row r="507" spans="2:27" ht="13.5" customHeight="1">
      <c r="B507" s="453"/>
      <c r="C507" s="453"/>
      <c r="D507" s="453"/>
      <c r="E507" s="453"/>
      <c r="F507" s="453"/>
      <c r="G507" s="453"/>
      <c r="H507" s="453"/>
      <c r="I507" s="453"/>
      <c r="J507" s="453"/>
      <c r="K507" s="453"/>
      <c r="L507" s="453"/>
      <c r="M507" s="453"/>
      <c r="N507" s="453"/>
      <c r="O507" s="665"/>
      <c r="P507" s="665"/>
      <c r="Q507" s="665"/>
      <c r="R507" s="358"/>
      <c r="S507" s="358"/>
      <c r="T507" s="358"/>
      <c r="U507" s="358"/>
      <c r="V507" s="358"/>
      <c r="W507" s="358"/>
      <c r="X507" s="358"/>
      <c r="Y507" s="358"/>
      <c r="Z507" s="358"/>
      <c r="AA507" s="358"/>
    </row>
    <row r="508" spans="2:27" ht="13.5" customHeight="1">
      <c r="B508" s="453"/>
      <c r="C508" s="453"/>
      <c r="D508" s="453"/>
      <c r="E508" s="453"/>
      <c r="F508" s="453"/>
      <c r="G508" s="453"/>
      <c r="H508" s="453"/>
      <c r="I508" s="453"/>
      <c r="J508" s="453"/>
      <c r="K508" s="453"/>
      <c r="L508" s="453"/>
      <c r="M508" s="453"/>
      <c r="N508" s="453"/>
      <c r="O508" s="665"/>
      <c r="P508" s="665"/>
      <c r="Q508" s="665"/>
      <c r="R508" s="358"/>
      <c r="S508" s="358"/>
      <c r="T508" s="358"/>
      <c r="U508" s="358"/>
      <c r="V508" s="358"/>
      <c r="W508" s="358"/>
      <c r="X508" s="358"/>
      <c r="Y508" s="358"/>
      <c r="Z508" s="358"/>
      <c r="AA508" s="358"/>
    </row>
    <row r="509" spans="2:27" ht="13.5" customHeight="1">
      <c r="B509" s="453"/>
      <c r="C509" s="453"/>
      <c r="D509" s="453"/>
      <c r="E509" s="453"/>
      <c r="F509" s="453"/>
      <c r="G509" s="453"/>
      <c r="H509" s="453"/>
      <c r="I509" s="453"/>
      <c r="J509" s="453"/>
      <c r="K509" s="453"/>
      <c r="L509" s="453"/>
      <c r="M509" s="453"/>
      <c r="N509" s="453"/>
      <c r="O509" s="665"/>
      <c r="P509" s="665"/>
      <c r="Q509" s="665"/>
      <c r="R509" s="358"/>
      <c r="S509" s="358"/>
      <c r="T509" s="358"/>
      <c r="U509" s="358"/>
      <c r="V509" s="358"/>
      <c r="W509" s="358"/>
      <c r="X509" s="358"/>
      <c r="Y509" s="358"/>
      <c r="Z509" s="358"/>
      <c r="AA509" s="358"/>
    </row>
    <row r="510" spans="2:27" ht="13.5" customHeight="1">
      <c r="B510" s="453"/>
      <c r="C510" s="453"/>
      <c r="D510" s="453"/>
      <c r="E510" s="453"/>
      <c r="F510" s="453"/>
      <c r="G510" s="453"/>
      <c r="H510" s="453"/>
      <c r="I510" s="453"/>
      <c r="J510" s="453"/>
      <c r="K510" s="453"/>
      <c r="L510" s="453"/>
      <c r="M510" s="453"/>
      <c r="N510" s="453"/>
      <c r="O510" s="665"/>
      <c r="P510" s="665"/>
      <c r="Q510" s="665"/>
      <c r="R510" s="358"/>
      <c r="S510" s="358"/>
      <c r="T510" s="358"/>
      <c r="U510" s="358"/>
      <c r="V510" s="358"/>
      <c r="W510" s="358"/>
      <c r="X510" s="358"/>
      <c r="Y510" s="358"/>
      <c r="Z510" s="358"/>
      <c r="AA510" s="358"/>
    </row>
    <row r="511" spans="2:27" ht="13.5" customHeight="1">
      <c r="B511" s="453"/>
      <c r="C511" s="453"/>
      <c r="D511" s="453"/>
      <c r="E511" s="453"/>
      <c r="F511" s="453"/>
      <c r="G511" s="453"/>
      <c r="H511" s="453"/>
      <c r="I511" s="453"/>
      <c r="J511" s="453"/>
      <c r="K511" s="453"/>
      <c r="L511" s="453"/>
      <c r="M511" s="453"/>
      <c r="N511" s="453"/>
      <c r="O511" s="665"/>
      <c r="P511" s="665"/>
      <c r="Q511" s="665"/>
      <c r="R511" s="358"/>
      <c r="S511" s="358"/>
      <c r="T511" s="358"/>
      <c r="U511" s="358"/>
      <c r="V511" s="358"/>
      <c r="W511" s="358"/>
      <c r="X511" s="358"/>
      <c r="Y511" s="358"/>
      <c r="Z511" s="358"/>
      <c r="AA511" s="358"/>
    </row>
    <row r="512" spans="2:27" ht="13.5" customHeight="1">
      <c r="B512" s="453"/>
      <c r="C512" s="453"/>
      <c r="D512" s="453"/>
      <c r="E512" s="453"/>
      <c r="F512" s="453"/>
      <c r="G512" s="453"/>
      <c r="H512" s="453"/>
      <c r="I512" s="453"/>
      <c r="J512" s="453"/>
      <c r="K512" s="453"/>
      <c r="L512" s="453"/>
      <c r="M512" s="453"/>
      <c r="N512" s="453"/>
      <c r="O512" s="665"/>
      <c r="P512" s="665"/>
      <c r="Q512" s="665"/>
      <c r="R512" s="358"/>
      <c r="S512" s="358"/>
      <c r="T512" s="358"/>
      <c r="U512" s="358"/>
      <c r="V512" s="358"/>
      <c r="W512" s="358"/>
      <c r="X512" s="358"/>
      <c r="Y512" s="358"/>
      <c r="Z512" s="358"/>
      <c r="AA512" s="358"/>
    </row>
    <row r="513" spans="2:27" ht="13.5" customHeight="1">
      <c r="B513" s="453"/>
      <c r="C513" s="453"/>
      <c r="D513" s="453"/>
      <c r="E513" s="453"/>
      <c r="F513" s="453"/>
      <c r="G513" s="453"/>
      <c r="H513" s="453"/>
      <c r="I513" s="453"/>
      <c r="J513" s="453"/>
      <c r="K513" s="453"/>
      <c r="L513" s="453"/>
      <c r="M513" s="453"/>
      <c r="N513" s="453"/>
      <c r="O513" s="665"/>
      <c r="P513" s="665"/>
      <c r="Q513" s="665"/>
      <c r="R513" s="358"/>
      <c r="S513" s="358"/>
      <c r="T513" s="358"/>
      <c r="U513" s="358"/>
      <c r="V513" s="358"/>
      <c r="W513" s="358"/>
      <c r="X513" s="358"/>
      <c r="Y513" s="358"/>
      <c r="Z513" s="358"/>
      <c r="AA513" s="358"/>
    </row>
    <row r="514" spans="2:27" ht="13.5" customHeight="1">
      <c r="B514" s="453"/>
      <c r="C514" s="453"/>
      <c r="D514" s="453"/>
      <c r="E514" s="453"/>
      <c r="F514" s="453"/>
      <c r="G514" s="453"/>
      <c r="H514" s="453"/>
      <c r="I514" s="453"/>
      <c r="J514" s="453"/>
      <c r="K514" s="453"/>
      <c r="L514" s="453"/>
      <c r="M514" s="453"/>
      <c r="N514" s="453"/>
      <c r="O514" s="665"/>
      <c r="P514" s="665"/>
      <c r="Q514" s="665"/>
      <c r="R514" s="358"/>
      <c r="S514" s="358"/>
      <c r="T514" s="358"/>
      <c r="U514" s="358"/>
      <c r="V514" s="358"/>
      <c r="W514" s="358"/>
      <c r="X514" s="358"/>
      <c r="Y514" s="358"/>
      <c r="Z514" s="358"/>
      <c r="AA514" s="358"/>
    </row>
    <row r="515" spans="2:27" ht="13.5" customHeight="1">
      <c r="B515" s="453"/>
      <c r="C515" s="453"/>
      <c r="D515" s="453"/>
      <c r="E515" s="453"/>
      <c r="F515" s="453"/>
      <c r="G515" s="453"/>
      <c r="H515" s="453"/>
      <c r="I515" s="453"/>
      <c r="J515" s="453"/>
      <c r="K515" s="453"/>
      <c r="L515" s="453"/>
      <c r="M515" s="453"/>
      <c r="N515" s="453"/>
      <c r="O515" s="665"/>
      <c r="P515" s="665"/>
      <c r="Q515" s="665"/>
      <c r="R515" s="358"/>
      <c r="S515" s="358"/>
      <c r="T515" s="358"/>
      <c r="U515" s="358"/>
      <c r="V515" s="358"/>
      <c r="W515" s="358"/>
      <c r="X515" s="358"/>
      <c r="Y515" s="358"/>
      <c r="Z515" s="358"/>
      <c r="AA515" s="358"/>
    </row>
    <row r="516" spans="2:27" ht="13.5" customHeight="1">
      <c r="B516" s="453"/>
      <c r="C516" s="453"/>
      <c r="D516" s="453"/>
      <c r="E516" s="453"/>
      <c r="F516" s="453"/>
      <c r="G516" s="453"/>
      <c r="H516" s="453"/>
      <c r="I516" s="453"/>
      <c r="J516" s="453"/>
      <c r="K516" s="453"/>
      <c r="L516" s="453"/>
      <c r="M516" s="453"/>
      <c r="N516" s="453"/>
      <c r="O516" s="665"/>
      <c r="P516" s="665"/>
      <c r="Q516" s="665"/>
      <c r="R516" s="358"/>
      <c r="S516" s="358"/>
      <c r="T516" s="358"/>
      <c r="U516" s="358"/>
      <c r="V516" s="358"/>
      <c r="W516" s="358"/>
      <c r="X516" s="358"/>
      <c r="Y516" s="358"/>
      <c r="Z516" s="358"/>
      <c r="AA516" s="358"/>
    </row>
    <row r="517" spans="2:27" ht="13.5" customHeight="1">
      <c r="B517" s="453"/>
      <c r="C517" s="453"/>
      <c r="D517" s="453"/>
      <c r="E517" s="453"/>
      <c r="F517" s="453"/>
      <c r="G517" s="453"/>
      <c r="H517" s="453"/>
      <c r="I517" s="453"/>
      <c r="J517" s="453"/>
      <c r="K517" s="453"/>
      <c r="L517" s="453"/>
      <c r="M517" s="453"/>
      <c r="N517" s="453"/>
      <c r="O517" s="665"/>
      <c r="P517" s="665"/>
      <c r="Q517" s="665"/>
      <c r="R517" s="358"/>
      <c r="S517" s="358"/>
      <c r="T517" s="358"/>
      <c r="U517" s="358"/>
      <c r="V517" s="358"/>
      <c r="W517" s="358"/>
      <c r="X517" s="358"/>
      <c r="Y517" s="358"/>
      <c r="Z517" s="358"/>
      <c r="AA517" s="358"/>
    </row>
    <row r="518" spans="2:27" ht="13.5" customHeight="1">
      <c r="B518" s="453"/>
      <c r="C518" s="453"/>
      <c r="D518" s="453"/>
      <c r="E518" s="453"/>
      <c r="F518" s="453"/>
      <c r="G518" s="453"/>
      <c r="H518" s="453"/>
      <c r="I518" s="453"/>
      <c r="J518" s="453"/>
      <c r="K518" s="453"/>
      <c r="L518" s="453"/>
      <c r="M518" s="453"/>
      <c r="N518" s="453"/>
      <c r="O518" s="665"/>
      <c r="P518" s="665"/>
      <c r="Q518" s="665"/>
      <c r="R518" s="358"/>
      <c r="S518" s="358"/>
      <c r="T518" s="358"/>
      <c r="U518" s="358"/>
      <c r="V518" s="358"/>
      <c r="W518" s="358"/>
      <c r="X518" s="358"/>
      <c r="Y518" s="358"/>
      <c r="Z518" s="358"/>
      <c r="AA518" s="358"/>
    </row>
    <row r="519" spans="2:27" ht="13.5" customHeight="1">
      <c r="B519" s="453"/>
      <c r="C519" s="453"/>
      <c r="D519" s="453"/>
      <c r="E519" s="453"/>
      <c r="F519" s="453"/>
      <c r="G519" s="453"/>
      <c r="H519" s="453"/>
      <c r="I519" s="453"/>
      <c r="J519" s="453"/>
      <c r="K519" s="453"/>
      <c r="L519" s="453"/>
      <c r="M519" s="453"/>
      <c r="N519" s="453"/>
      <c r="O519" s="665"/>
      <c r="P519" s="665"/>
      <c r="Q519" s="665"/>
      <c r="R519" s="358"/>
      <c r="S519" s="358"/>
      <c r="T519" s="358"/>
      <c r="U519" s="358"/>
      <c r="V519" s="358"/>
      <c r="W519" s="358"/>
      <c r="X519" s="358"/>
      <c r="Y519" s="358"/>
      <c r="Z519" s="358"/>
      <c r="AA519" s="358"/>
    </row>
    <row r="520" spans="2:27" ht="13.5" customHeight="1">
      <c r="B520" s="453"/>
      <c r="C520" s="453"/>
      <c r="D520" s="453"/>
      <c r="E520" s="453"/>
      <c r="F520" s="453"/>
      <c r="G520" s="453"/>
      <c r="H520" s="453"/>
      <c r="I520" s="453"/>
      <c r="J520" s="453"/>
      <c r="K520" s="453"/>
      <c r="L520" s="453"/>
      <c r="M520" s="453"/>
      <c r="N520" s="453"/>
      <c r="O520" s="665"/>
      <c r="P520" s="665"/>
      <c r="Q520" s="665"/>
      <c r="R520" s="358"/>
      <c r="S520" s="358"/>
      <c r="T520" s="358"/>
      <c r="U520" s="358"/>
      <c r="V520" s="358"/>
      <c r="W520" s="358"/>
      <c r="X520" s="358"/>
      <c r="Y520" s="358"/>
      <c r="Z520" s="358"/>
      <c r="AA520" s="358"/>
    </row>
    <row r="521" spans="2:27" ht="13.5" customHeight="1">
      <c r="B521" s="453"/>
      <c r="C521" s="453"/>
      <c r="D521" s="453"/>
      <c r="E521" s="453"/>
      <c r="F521" s="453"/>
      <c r="G521" s="453"/>
      <c r="H521" s="453"/>
      <c r="I521" s="453"/>
      <c r="J521" s="453"/>
      <c r="K521" s="453"/>
      <c r="L521" s="453"/>
      <c r="M521" s="453"/>
      <c r="N521" s="453"/>
      <c r="O521" s="665"/>
      <c r="P521" s="665"/>
      <c r="Q521" s="665"/>
      <c r="R521" s="358"/>
      <c r="S521" s="358"/>
      <c r="T521" s="358"/>
      <c r="U521" s="358"/>
      <c r="V521" s="358"/>
      <c r="W521" s="358"/>
      <c r="X521" s="358"/>
      <c r="Y521" s="358"/>
      <c r="Z521" s="358"/>
      <c r="AA521" s="358"/>
    </row>
    <row r="522" spans="2:27" ht="13.5" customHeight="1">
      <c r="B522" s="453"/>
      <c r="C522" s="453"/>
      <c r="D522" s="453"/>
      <c r="E522" s="453"/>
      <c r="F522" s="453"/>
      <c r="G522" s="453"/>
      <c r="H522" s="453"/>
      <c r="I522" s="453"/>
      <c r="J522" s="453"/>
      <c r="K522" s="453"/>
      <c r="L522" s="453"/>
      <c r="M522" s="453"/>
      <c r="N522" s="453"/>
      <c r="O522" s="665"/>
      <c r="P522" s="665"/>
      <c r="Q522" s="665"/>
      <c r="R522" s="358"/>
      <c r="S522" s="358"/>
      <c r="T522" s="358"/>
      <c r="U522" s="358"/>
      <c r="V522" s="358"/>
      <c r="W522" s="358"/>
      <c r="X522" s="358"/>
      <c r="Y522" s="358"/>
      <c r="Z522" s="358"/>
      <c r="AA522" s="358"/>
    </row>
    <row r="523" spans="2:27" ht="13.5" customHeight="1">
      <c r="B523" s="453"/>
      <c r="C523" s="453"/>
      <c r="D523" s="453"/>
      <c r="E523" s="453"/>
      <c r="F523" s="453"/>
      <c r="G523" s="453"/>
      <c r="H523" s="453"/>
      <c r="I523" s="453"/>
      <c r="J523" s="453"/>
      <c r="K523" s="453"/>
      <c r="L523" s="453"/>
      <c r="M523" s="453"/>
      <c r="N523" s="453"/>
      <c r="O523" s="665"/>
      <c r="P523" s="665"/>
      <c r="Q523" s="665"/>
      <c r="R523" s="358"/>
      <c r="S523" s="358"/>
      <c r="T523" s="358"/>
      <c r="U523" s="358"/>
      <c r="V523" s="358"/>
      <c r="W523" s="358"/>
      <c r="X523" s="358"/>
      <c r="Y523" s="358"/>
      <c r="Z523" s="358"/>
      <c r="AA523" s="358"/>
    </row>
    <row r="524" spans="2:27" ht="13.5" customHeight="1">
      <c r="B524" s="453"/>
      <c r="C524" s="453"/>
      <c r="D524" s="453"/>
      <c r="E524" s="453"/>
      <c r="F524" s="453"/>
      <c r="G524" s="453"/>
      <c r="H524" s="453"/>
      <c r="I524" s="453"/>
      <c r="J524" s="453"/>
      <c r="K524" s="453"/>
      <c r="L524" s="453"/>
      <c r="M524" s="453"/>
      <c r="N524" s="453"/>
      <c r="O524" s="665"/>
      <c r="P524" s="665"/>
      <c r="Q524" s="665"/>
      <c r="R524" s="358"/>
      <c r="S524" s="358"/>
      <c r="T524" s="358"/>
      <c r="U524" s="358"/>
      <c r="V524" s="358"/>
      <c r="W524" s="358"/>
      <c r="X524" s="358"/>
      <c r="Y524" s="358"/>
      <c r="Z524" s="358"/>
      <c r="AA524" s="358"/>
    </row>
    <row r="525" spans="2:27" ht="13.5" customHeight="1">
      <c r="B525" s="453"/>
      <c r="C525" s="453"/>
      <c r="D525" s="453"/>
      <c r="E525" s="453"/>
      <c r="F525" s="453"/>
      <c r="G525" s="453"/>
      <c r="H525" s="453"/>
      <c r="I525" s="453"/>
      <c r="J525" s="453"/>
      <c r="K525" s="453"/>
      <c r="L525" s="453"/>
      <c r="M525" s="453"/>
      <c r="N525" s="453"/>
      <c r="O525" s="665"/>
      <c r="P525" s="665"/>
      <c r="Q525" s="665"/>
      <c r="R525" s="358"/>
      <c r="S525" s="358"/>
      <c r="T525" s="358"/>
      <c r="U525" s="358"/>
      <c r="V525" s="358"/>
      <c r="W525" s="358"/>
      <c r="X525" s="358"/>
      <c r="Y525" s="358"/>
      <c r="Z525" s="358"/>
      <c r="AA525" s="358"/>
    </row>
    <row r="526" spans="2:27" ht="13.5" customHeight="1">
      <c r="B526" s="453"/>
      <c r="C526" s="453"/>
      <c r="D526" s="453"/>
      <c r="E526" s="453"/>
      <c r="F526" s="453"/>
      <c r="G526" s="453"/>
      <c r="H526" s="453"/>
      <c r="I526" s="453"/>
      <c r="J526" s="453"/>
      <c r="K526" s="453"/>
      <c r="L526" s="453"/>
      <c r="M526" s="453"/>
      <c r="N526" s="453"/>
      <c r="O526" s="665"/>
      <c r="P526" s="665"/>
      <c r="Q526" s="665"/>
      <c r="R526" s="358"/>
      <c r="S526" s="358"/>
      <c r="T526" s="358"/>
      <c r="U526" s="358"/>
      <c r="V526" s="358"/>
      <c r="W526" s="358"/>
      <c r="X526" s="358"/>
      <c r="Y526" s="358"/>
      <c r="Z526" s="358"/>
      <c r="AA526" s="358"/>
    </row>
    <row r="527" spans="2:27" ht="13.5" customHeight="1">
      <c r="B527" s="453"/>
      <c r="C527" s="453"/>
      <c r="D527" s="453"/>
      <c r="E527" s="453"/>
      <c r="F527" s="453"/>
      <c r="G527" s="453"/>
      <c r="H527" s="453"/>
      <c r="I527" s="453"/>
      <c r="J527" s="453"/>
      <c r="K527" s="453"/>
      <c r="L527" s="453"/>
      <c r="M527" s="453"/>
      <c r="N527" s="453"/>
      <c r="O527" s="665"/>
      <c r="P527" s="665"/>
      <c r="Q527" s="665"/>
      <c r="R527" s="358"/>
      <c r="S527" s="358"/>
      <c r="T527" s="358"/>
      <c r="U527" s="358"/>
      <c r="V527" s="358"/>
      <c r="W527" s="358"/>
      <c r="X527" s="358"/>
      <c r="Y527" s="358"/>
      <c r="Z527" s="358"/>
      <c r="AA527" s="358"/>
    </row>
    <row r="528" spans="2:27" ht="13.5" customHeight="1">
      <c r="B528" s="453"/>
      <c r="C528" s="453"/>
      <c r="D528" s="453"/>
      <c r="E528" s="453"/>
      <c r="F528" s="453"/>
      <c r="G528" s="453"/>
      <c r="H528" s="453"/>
      <c r="I528" s="453"/>
      <c r="J528" s="453"/>
      <c r="K528" s="453"/>
      <c r="L528" s="453"/>
      <c r="M528" s="453"/>
      <c r="N528" s="453"/>
      <c r="O528" s="665"/>
      <c r="P528" s="665"/>
      <c r="Q528" s="665"/>
      <c r="R528" s="358"/>
      <c r="S528" s="358"/>
      <c r="T528" s="358"/>
      <c r="U528" s="358"/>
      <c r="V528" s="358"/>
      <c r="W528" s="358"/>
      <c r="X528" s="358"/>
      <c r="Y528" s="358"/>
      <c r="Z528" s="358"/>
      <c r="AA528" s="358"/>
    </row>
    <row r="529" spans="2:27" ht="13.5" customHeight="1">
      <c r="B529" s="453"/>
      <c r="C529" s="453"/>
      <c r="D529" s="453"/>
      <c r="E529" s="453"/>
      <c r="F529" s="453"/>
      <c r="G529" s="453"/>
      <c r="H529" s="453"/>
      <c r="I529" s="453"/>
      <c r="J529" s="453"/>
      <c r="K529" s="453"/>
      <c r="L529" s="453"/>
      <c r="M529" s="453"/>
      <c r="N529" s="453"/>
      <c r="O529" s="665"/>
      <c r="P529" s="665"/>
      <c r="Q529" s="665"/>
      <c r="R529" s="358"/>
      <c r="S529" s="358"/>
      <c r="T529" s="358"/>
      <c r="U529" s="358"/>
      <c r="V529" s="358"/>
      <c r="W529" s="358"/>
      <c r="X529" s="358"/>
      <c r="Y529" s="358"/>
      <c r="Z529" s="358"/>
      <c r="AA529" s="358"/>
    </row>
    <row r="530" spans="2:27" ht="13.5" customHeight="1">
      <c r="B530" s="453"/>
      <c r="C530" s="453"/>
      <c r="D530" s="453"/>
      <c r="E530" s="453"/>
      <c r="F530" s="453"/>
      <c r="G530" s="453"/>
      <c r="H530" s="453"/>
      <c r="I530" s="453"/>
      <c r="J530" s="453"/>
      <c r="K530" s="453"/>
      <c r="L530" s="453"/>
      <c r="M530" s="453"/>
      <c r="N530" s="453"/>
      <c r="O530" s="665"/>
      <c r="P530" s="665"/>
      <c r="Q530" s="665"/>
      <c r="R530" s="358"/>
      <c r="S530" s="358"/>
      <c r="T530" s="358"/>
      <c r="U530" s="358"/>
      <c r="V530" s="358"/>
      <c r="W530" s="358"/>
      <c r="X530" s="358"/>
      <c r="Y530" s="358"/>
      <c r="Z530" s="358"/>
      <c r="AA530" s="358"/>
    </row>
    <row r="531" spans="2:27" ht="13.5" customHeight="1">
      <c r="B531" s="453"/>
      <c r="C531" s="453"/>
      <c r="D531" s="453"/>
      <c r="E531" s="453"/>
      <c r="F531" s="453"/>
      <c r="G531" s="453"/>
      <c r="H531" s="453"/>
      <c r="I531" s="453"/>
      <c r="J531" s="453"/>
      <c r="K531" s="453"/>
      <c r="L531" s="453"/>
      <c r="M531" s="453"/>
      <c r="N531" s="453"/>
      <c r="O531" s="665"/>
      <c r="P531" s="665"/>
      <c r="Q531" s="665"/>
      <c r="R531" s="358"/>
      <c r="S531" s="358"/>
      <c r="T531" s="358"/>
      <c r="U531" s="358"/>
      <c r="V531" s="358"/>
      <c r="W531" s="358"/>
      <c r="X531" s="358"/>
      <c r="Y531" s="358"/>
      <c r="Z531" s="358"/>
      <c r="AA531" s="358"/>
    </row>
    <row r="532" spans="2:27" ht="13.5" customHeight="1">
      <c r="B532" s="453"/>
      <c r="C532" s="453"/>
      <c r="D532" s="453"/>
      <c r="E532" s="453"/>
      <c r="F532" s="453"/>
      <c r="G532" s="453"/>
      <c r="H532" s="453"/>
      <c r="I532" s="453"/>
      <c r="J532" s="453"/>
      <c r="K532" s="453"/>
      <c r="L532" s="453"/>
      <c r="M532" s="453"/>
      <c r="N532" s="453"/>
      <c r="O532" s="665"/>
      <c r="P532" s="665"/>
      <c r="Q532" s="665"/>
      <c r="R532" s="358"/>
      <c r="S532" s="358"/>
      <c r="T532" s="358"/>
      <c r="U532" s="358"/>
      <c r="V532" s="358"/>
      <c r="W532" s="358"/>
      <c r="X532" s="358"/>
      <c r="Y532" s="358"/>
      <c r="Z532" s="358"/>
      <c r="AA532" s="358"/>
    </row>
    <row r="533" spans="2:27" ht="13.5" customHeight="1">
      <c r="B533" s="453"/>
      <c r="C533" s="453"/>
      <c r="D533" s="453"/>
      <c r="E533" s="453"/>
      <c r="F533" s="453"/>
      <c r="G533" s="453"/>
      <c r="H533" s="453"/>
      <c r="I533" s="453"/>
      <c r="J533" s="453"/>
      <c r="K533" s="453"/>
      <c r="L533" s="453"/>
      <c r="M533" s="453"/>
      <c r="N533" s="453"/>
      <c r="O533" s="665"/>
      <c r="P533" s="665"/>
      <c r="Q533" s="665"/>
      <c r="R533" s="358"/>
      <c r="S533" s="358"/>
      <c r="T533" s="358"/>
      <c r="U533" s="358"/>
      <c r="V533" s="358"/>
      <c r="W533" s="358"/>
      <c r="X533" s="358"/>
      <c r="Y533" s="358"/>
      <c r="Z533" s="358"/>
      <c r="AA533" s="358"/>
    </row>
    <row r="534" spans="2:27" ht="13.5" customHeight="1">
      <c r="B534" s="453"/>
      <c r="C534" s="453"/>
      <c r="D534" s="453"/>
      <c r="E534" s="453"/>
      <c r="F534" s="453"/>
      <c r="G534" s="453"/>
      <c r="H534" s="453"/>
      <c r="I534" s="453"/>
      <c r="J534" s="453"/>
      <c r="K534" s="453"/>
      <c r="L534" s="453"/>
      <c r="M534" s="453"/>
      <c r="N534" s="453"/>
      <c r="O534" s="665"/>
      <c r="P534" s="665"/>
      <c r="Q534" s="665"/>
      <c r="R534" s="358"/>
      <c r="S534" s="358"/>
      <c r="T534" s="358"/>
      <c r="U534" s="358"/>
      <c r="V534" s="358"/>
      <c r="W534" s="358"/>
      <c r="X534" s="358"/>
      <c r="Y534" s="358"/>
      <c r="Z534" s="358"/>
      <c r="AA534" s="358"/>
    </row>
    <row r="535" spans="2:27" ht="13.5" customHeight="1">
      <c r="B535" s="453"/>
      <c r="C535" s="453"/>
      <c r="D535" s="453"/>
      <c r="E535" s="453"/>
      <c r="F535" s="453"/>
      <c r="G535" s="453"/>
      <c r="H535" s="453"/>
      <c r="I535" s="453"/>
      <c r="J535" s="453"/>
      <c r="K535" s="453"/>
      <c r="L535" s="453"/>
      <c r="M535" s="453"/>
      <c r="N535" s="453"/>
      <c r="O535" s="665"/>
      <c r="P535" s="665"/>
      <c r="Q535" s="665"/>
      <c r="R535" s="358"/>
      <c r="S535" s="358"/>
      <c r="T535" s="358"/>
      <c r="U535" s="358"/>
      <c r="V535" s="358"/>
      <c r="W535" s="358"/>
      <c r="X535" s="358"/>
      <c r="Y535" s="358"/>
      <c r="Z535" s="358"/>
      <c r="AA535" s="358"/>
    </row>
    <row r="536" spans="2:27" ht="13.5" customHeight="1">
      <c r="B536" s="453"/>
      <c r="C536" s="453"/>
      <c r="D536" s="453"/>
      <c r="E536" s="453"/>
      <c r="F536" s="453"/>
      <c r="G536" s="453"/>
      <c r="H536" s="453"/>
      <c r="I536" s="453"/>
      <c r="J536" s="453"/>
      <c r="K536" s="453"/>
      <c r="L536" s="453"/>
      <c r="M536" s="453"/>
      <c r="N536" s="453"/>
      <c r="O536" s="665"/>
      <c r="P536" s="665"/>
      <c r="Q536" s="665"/>
      <c r="R536" s="358"/>
      <c r="S536" s="358"/>
      <c r="T536" s="358"/>
      <c r="U536" s="358"/>
      <c r="V536" s="358"/>
      <c r="W536" s="358"/>
      <c r="X536" s="358"/>
      <c r="Y536" s="358"/>
      <c r="Z536" s="358"/>
      <c r="AA536" s="358"/>
    </row>
    <row r="537" spans="2:27" ht="13.5" customHeight="1">
      <c r="B537" s="453"/>
      <c r="C537" s="453"/>
      <c r="D537" s="453"/>
      <c r="E537" s="453"/>
      <c r="F537" s="453"/>
      <c r="G537" s="453"/>
      <c r="H537" s="453"/>
      <c r="I537" s="453"/>
      <c r="J537" s="453"/>
      <c r="K537" s="453"/>
      <c r="L537" s="453"/>
      <c r="M537" s="453"/>
      <c r="N537" s="453"/>
      <c r="O537" s="665"/>
      <c r="P537" s="665"/>
      <c r="Q537" s="665"/>
      <c r="R537" s="358"/>
      <c r="S537" s="358"/>
      <c r="T537" s="358"/>
      <c r="U537" s="358"/>
      <c r="V537" s="358"/>
      <c r="W537" s="358"/>
      <c r="X537" s="358"/>
      <c r="Y537" s="358"/>
      <c r="Z537" s="358"/>
      <c r="AA537" s="358"/>
    </row>
    <row r="538" spans="2:27" ht="13.5" customHeight="1">
      <c r="B538" s="453"/>
      <c r="C538" s="453"/>
      <c r="D538" s="453"/>
      <c r="E538" s="453"/>
      <c r="F538" s="453"/>
      <c r="G538" s="453"/>
      <c r="H538" s="453"/>
      <c r="I538" s="453"/>
      <c r="J538" s="453"/>
      <c r="K538" s="453"/>
      <c r="L538" s="453"/>
      <c r="M538" s="453"/>
      <c r="N538" s="453"/>
      <c r="O538" s="665"/>
      <c r="P538" s="665"/>
      <c r="Q538" s="665"/>
      <c r="R538" s="358"/>
      <c r="S538" s="358"/>
      <c r="T538" s="358"/>
      <c r="U538" s="358"/>
      <c r="V538" s="358"/>
      <c r="W538" s="358"/>
      <c r="X538" s="358"/>
      <c r="Y538" s="358"/>
      <c r="Z538" s="358"/>
      <c r="AA538" s="358"/>
    </row>
    <row r="539" spans="2:27" ht="13.5" customHeight="1">
      <c r="B539" s="453"/>
      <c r="C539" s="453"/>
      <c r="D539" s="453"/>
      <c r="E539" s="453"/>
      <c r="F539" s="453"/>
      <c r="G539" s="453"/>
      <c r="H539" s="453"/>
      <c r="I539" s="453"/>
      <c r="J539" s="453"/>
      <c r="K539" s="453"/>
      <c r="L539" s="453"/>
      <c r="M539" s="453"/>
      <c r="N539" s="453"/>
      <c r="O539" s="665"/>
      <c r="P539" s="665"/>
      <c r="Q539" s="665"/>
      <c r="R539" s="358"/>
      <c r="S539" s="358"/>
      <c r="T539" s="358"/>
      <c r="U539" s="358"/>
      <c r="V539" s="358"/>
      <c r="W539" s="358"/>
      <c r="X539" s="358"/>
      <c r="Y539" s="358"/>
      <c r="Z539" s="358"/>
      <c r="AA539" s="358"/>
    </row>
    <row r="540" spans="2:27" ht="13.5" customHeight="1">
      <c r="B540" s="453"/>
      <c r="C540" s="453"/>
      <c r="D540" s="453"/>
      <c r="E540" s="453"/>
      <c r="F540" s="453"/>
      <c r="G540" s="453"/>
      <c r="H540" s="453"/>
      <c r="I540" s="453"/>
      <c r="J540" s="453"/>
      <c r="K540" s="453"/>
      <c r="L540" s="453"/>
      <c r="M540" s="453"/>
      <c r="N540" s="453"/>
      <c r="O540" s="665"/>
      <c r="P540" s="665"/>
      <c r="Q540" s="665"/>
      <c r="R540" s="358"/>
      <c r="S540" s="358"/>
      <c r="T540" s="358"/>
      <c r="U540" s="358"/>
      <c r="V540" s="358"/>
      <c r="W540" s="358"/>
      <c r="X540" s="358"/>
      <c r="Y540" s="358"/>
      <c r="Z540" s="358"/>
      <c r="AA540" s="358"/>
    </row>
    <row r="541" spans="2:27" ht="13.5" customHeight="1">
      <c r="B541" s="453"/>
      <c r="C541" s="453"/>
      <c r="D541" s="453"/>
      <c r="E541" s="453"/>
      <c r="F541" s="453"/>
      <c r="G541" s="453"/>
      <c r="H541" s="453"/>
      <c r="I541" s="453"/>
      <c r="J541" s="453"/>
      <c r="K541" s="453"/>
      <c r="L541" s="453"/>
      <c r="M541" s="453"/>
      <c r="N541" s="453"/>
      <c r="O541" s="665"/>
      <c r="P541" s="665"/>
      <c r="Q541" s="665"/>
      <c r="R541" s="358"/>
      <c r="S541" s="358"/>
      <c r="T541" s="358"/>
      <c r="U541" s="358"/>
      <c r="V541" s="358"/>
      <c r="W541" s="358"/>
      <c r="X541" s="358"/>
      <c r="Y541" s="358"/>
      <c r="Z541" s="358"/>
      <c r="AA541" s="358"/>
    </row>
    <row r="542" spans="2:27" ht="13.5" customHeight="1">
      <c r="B542" s="453"/>
      <c r="C542" s="453"/>
      <c r="D542" s="453"/>
      <c r="E542" s="453"/>
      <c r="F542" s="453"/>
      <c r="G542" s="453"/>
      <c r="H542" s="453"/>
      <c r="I542" s="453"/>
      <c r="J542" s="453"/>
      <c r="K542" s="453"/>
      <c r="L542" s="453"/>
      <c r="M542" s="453"/>
      <c r="N542" s="453"/>
      <c r="O542" s="665"/>
      <c r="P542" s="665"/>
      <c r="Q542" s="665"/>
      <c r="R542" s="358"/>
      <c r="S542" s="358"/>
      <c r="T542" s="358"/>
      <c r="U542" s="358"/>
      <c r="V542" s="358"/>
      <c r="W542" s="358"/>
      <c r="X542" s="358"/>
      <c r="Y542" s="358"/>
      <c r="Z542" s="358"/>
      <c r="AA542" s="358"/>
    </row>
    <row r="543" spans="2:27" ht="13.5" customHeight="1">
      <c r="B543" s="453"/>
      <c r="C543" s="453"/>
      <c r="D543" s="453"/>
      <c r="E543" s="453"/>
      <c r="F543" s="453"/>
      <c r="G543" s="453"/>
      <c r="H543" s="453"/>
      <c r="I543" s="453"/>
      <c r="J543" s="453"/>
      <c r="K543" s="453"/>
      <c r="L543" s="453"/>
      <c r="M543" s="453"/>
      <c r="N543" s="453"/>
      <c r="O543" s="665"/>
      <c r="P543" s="665"/>
      <c r="Q543" s="665"/>
      <c r="R543" s="358"/>
      <c r="S543" s="358"/>
      <c r="T543" s="358"/>
      <c r="U543" s="358"/>
      <c r="V543" s="358"/>
      <c r="W543" s="358"/>
      <c r="X543" s="358"/>
      <c r="Y543" s="358"/>
      <c r="Z543" s="358"/>
      <c r="AA543" s="358"/>
    </row>
    <row r="544" spans="2:27" ht="13.5" customHeight="1">
      <c r="B544" s="453"/>
      <c r="C544" s="453"/>
      <c r="D544" s="453"/>
      <c r="E544" s="453"/>
      <c r="F544" s="453"/>
      <c r="G544" s="453"/>
      <c r="H544" s="453"/>
      <c r="I544" s="453"/>
      <c r="J544" s="453"/>
      <c r="K544" s="453"/>
      <c r="L544" s="453"/>
      <c r="M544" s="453"/>
      <c r="N544" s="453"/>
      <c r="O544" s="665"/>
      <c r="P544" s="665"/>
      <c r="Q544" s="665"/>
      <c r="R544" s="358"/>
      <c r="S544" s="358"/>
      <c r="T544" s="358"/>
      <c r="U544" s="358"/>
      <c r="V544" s="358"/>
      <c r="W544" s="358"/>
      <c r="X544" s="358"/>
      <c r="Y544" s="358"/>
      <c r="Z544" s="358"/>
      <c r="AA544" s="358"/>
    </row>
    <row r="545" spans="2:27" ht="13.5" customHeight="1">
      <c r="B545" s="453"/>
      <c r="C545" s="453"/>
      <c r="D545" s="453"/>
      <c r="E545" s="453"/>
      <c r="F545" s="453"/>
      <c r="G545" s="453"/>
      <c r="H545" s="453"/>
      <c r="I545" s="453"/>
      <c r="J545" s="453"/>
      <c r="K545" s="453"/>
      <c r="L545" s="453"/>
      <c r="M545" s="453"/>
      <c r="N545" s="453"/>
      <c r="O545" s="665"/>
      <c r="P545" s="665"/>
      <c r="Q545" s="665"/>
      <c r="R545" s="358"/>
      <c r="S545" s="358"/>
      <c r="T545" s="358"/>
      <c r="U545" s="358"/>
      <c r="V545" s="358"/>
      <c r="W545" s="358"/>
      <c r="X545" s="358"/>
      <c r="Y545" s="358"/>
      <c r="Z545" s="358"/>
      <c r="AA545" s="358"/>
    </row>
    <row r="546" spans="2:27" ht="13.5" customHeight="1">
      <c r="B546" s="453"/>
      <c r="C546" s="453"/>
      <c r="D546" s="453"/>
      <c r="E546" s="453"/>
      <c r="F546" s="453"/>
      <c r="G546" s="453"/>
      <c r="H546" s="453"/>
      <c r="I546" s="453"/>
      <c r="J546" s="453"/>
      <c r="K546" s="453"/>
      <c r="L546" s="453"/>
      <c r="M546" s="453"/>
      <c r="N546" s="453"/>
      <c r="O546" s="665"/>
      <c r="P546" s="665"/>
      <c r="Q546" s="665"/>
      <c r="R546" s="358"/>
      <c r="S546" s="358"/>
      <c r="T546" s="358"/>
      <c r="U546" s="358"/>
      <c r="V546" s="358"/>
      <c r="W546" s="358"/>
      <c r="X546" s="358"/>
      <c r="Y546" s="358"/>
      <c r="Z546" s="358"/>
      <c r="AA546" s="358"/>
    </row>
    <row r="547" spans="2:27" ht="13.5" customHeight="1">
      <c r="B547" s="453"/>
      <c r="C547" s="453"/>
      <c r="D547" s="453"/>
      <c r="E547" s="453"/>
      <c r="F547" s="453"/>
      <c r="G547" s="453"/>
      <c r="H547" s="453"/>
      <c r="I547" s="453"/>
      <c r="J547" s="453"/>
      <c r="K547" s="453"/>
      <c r="L547" s="453"/>
      <c r="M547" s="453"/>
      <c r="N547" s="453"/>
      <c r="O547" s="665"/>
      <c r="P547" s="665"/>
      <c r="Q547" s="665"/>
      <c r="R547" s="358"/>
      <c r="S547" s="358"/>
      <c r="T547" s="358"/>
      <c r="U547" s="358"/>
      <c r="V547" s="358"/>
      <c r="W547" s="358"/>
      <c r="X547" s="358"/>
      <c r="Y547" s="358"/>
      <c r="Z547" s="358"/>
      <c r="AA547" s="358"/>
    </row>
    <row r="548" spans="2:27" ht="13.5" customHeight="1">
      <c r="B548" s="453"/>
      <c r="C548" s="453"/>
      <c r="D548" s="453"/>
      <c r="E548" s="453"/>
      <c r="F548" s="453"/>
      <c r="G548" s="453"/>
      <c r="H548" s="453"/>
      <c r="I548" s="453"/>
      <c r="J548" s="453"/>
      <c r="K548" s="453"/>
      <c r="L548" s="453"/>
      <c r="M548" s="453"/>
      <c r="N548" s="453"/>
      <c r="O548" s="665"/>
      <c r="P548" s="665"/>
      <c r="Q548" s="665"/>
      <c r="R548" s="358"/>
      <c r="S548" s="358"/>
      <c r="T548" s="358"/>
      <c r="U548" s="358"/>
      <c r="V548" s="358"/>
      <c r="W548" s="358"/>
      <c r="X548" s="358"/>
      <c r="Y548" s="358"/>
      <c r="Z548" s="358"/>
      <c r="AA548" s="358"/>
    </row>
    <row r="549" spans="2:27" ht="13.5" customHeight="1">
      <c r="B549" s="453"/>
      <c r="C549" s="453"/>
      <c r="D549" s="453"/>
      <c r="E549" s="453"/>
      <c r="F549" s="453"/>
      <c r="G549" s="453"/>
      <c r="H549" s="453"/>
      <c r="I549" s="453"/>
      <c r="J549" s="453"/>
      <c r="K549" s="453"/>
      <c r="L549" s="453"/>
      <c r="M549" s="453"/>
      <c r="N549" s="453"/>
      <c r="O549" s="665"/>
      <c r="P549" s="665"/>
      <c r="Q549" s="665"/>
      <c r="R549" s="358"/>
      <c r="S549" s="358"/>
      <c r="T549" s="358"/>
      <c r="U549" s="358"/>
      <c r="V549" s="358"/>
      <c r="W549" s="358"/>
      <c r="X549" s="358"/>
      <c r="Y549" s="358"/>
      <c r="Z549" s="358"/>
      <c r="AA549" s="358"/>
    </row>
    <row r="550" spans="2:27" ht="13.5" customHeight="1">
      <c r="B550" s="453"/>
      <c r="C550" s="453"/>
      <c r="D550" s="453"/>
      <c r="E550" s="453"/>
      <c r="F550" s="453"/>
      <c r="G550" s="453"/>
      <c r="H550" s="453"/>
      <c r="I550" s="453"/>
      <c r="J550" s="453"/>
      <c r="K550" s="453"/>
      <c r="L550" s="453"/>
      <c r="M550" s="453"/>
      <c r="N550" s="453"/>
      <c r="O550" s="665"/>
      <c r="P550" s="665"/>
      <c r="Q550" s="665"/>
      <c r="R550" s="358"/>
      <c r="S550" s="358"/>
      <c r="T550" s="358"/>
      <c r="U550" s="358"/>
      <c r="V550" s="358"/>
      <c r="W550" s="358"/>
      <c r="X550" s="358"/>
      <c r="Y550" s="358"/>
      <c r="Z550" s="358"/>
      <c r="AA550" s="358"/>
    </row>
    <row r="551" spans="2:27" ht="13.5" customHeight="1">
      <c r="B551" s="453"/>
      <c r="C551" s="453"/>
      <c r="D551" s="453"/>
      <c r="E551" s="453"/>
      <c r="F551" s="453"/>
      <c r="G551" s="453"/>
      <c r="H551" s="453"/>
      <c r="I551" s="453"/>
      <c r="J551" s="453"/>
      <c r="K551" s="453"/>
      <c r="L551" s="453"/>
      <c r="M551" s="453"/>
      <c r="N551" s="453"/>
      <c r="O551" s="665"/>
      <c r="P551" s="665"/>
      <c r="Q551" s="665"/>
      <c r="R551" s="358"/>
      <c r="S551" s="358"/>
      <c r="T551" s="358"/>
      <c r="U551" s="358"/>
      <c r="V551" s="358"/>
      <c r="W551" s="358"/>
      <c r="X551" s="358"/>
      <c r="Y551" s="358"/>
      <c r="Z551" s="358"/>
      <c r="AA551" s="358"/>
    </row>
    <row r="552" spans="2:27" ht="13.5" customHeight="1">
      <c r="B552" s="453"/>
      <c r="C552" s="453"/>
      <c r="D552" s="453"/>
      <c r="E552" s="453"/>
      <c r="F552" s="453"/>
      <c r="G552" s="453"/>
      <c r="H552" s="453"/>
      <c r="I552" s="453"/>
      <c r="J552" s="453"/>
      <c r="K552" s="453"/>
      <c r="L552" s="453"/>
      <c r="M552" s="453"/>
      <c r="N552" s="453"/>
      <c r="O552" s="665"/>
      <c r="P552" s="665"/>
      <c r="Q552" s="665"/>
      <c r="R552" s="358"/>
      <c r="S552" s="358"/>
      <c r="T552" s="358"/>
      <c r="U552" s="358"/>
      <c r="V552" s="358"/>
      <c r="W552" s="358"/>
      <c r="X552" s="358"/>
      <c r="Y552" s="358"/>
      <c r="Z552" s="358"/>
      <c r="AA552" s="358"/>
    </row>
    <row r="553" spans="2:27" ht="13.5" customHeight="1">
      <c r="B553" s="453"/>
      <c r="C553" s="453"/>
      <c r="D553" s="453"/>
      <c r="E553" s="453"/>
      <c r="F553" s="453"/>
      <c r="G553" s="453"/>
      <c r="H553" s="453"/>
      <c r="I553" s="453"/>
      <c r="J553" s="453"/>
      <c r="K553" s="453"/>
      <c r="L553" s="453"/>
      <c r="M553" s="453"/>
      <c r="N553" s="453"/>
      <c r="O553" s="665"/>
      <c r="P553" s="665"/>
      <c r="Q553" s="665"/>
      <c r="R553" s="358"/>
      <c r="S553" s="358"/>
      <c r="T553" s="358"/>
      <c r="U553" s="358"/>
      <c r="V553" s="358"/>
      <c r="W553" s="358"/>
      <c r="X553" s="358"/>
      <c r="Y553" s="358"/>
      <c r="Z553" s="358"/>
      <c r="AA553" s="358"/>
    </row>
    <row r="554" spans="2:27" ht="13.5" customHeight="1">
      <c r="B554" s="453"/>
      <c r="C554" s="453"/>
      <c r="D554" s="453"/>
      <c r="E554" s="453"/>
      <c r="F554" s="453"/>
      <c r="G554" s="453"/>
      <c r="H554" s="453"/>
      <c r="I554" s="453"/>
      <c r="J554" s="453"/>
      <c r="K554" s="453"/>
      <c r="L554" s="453"/>
      <c r="M554" s="453"/>
      <c r="N554" s="453"/>
      <c r="O554" s="665"/>
      <c r="P554" s="665"/>
      <c r="Q554" s="665"/>
      <c r="R554" s="358"/>
      <c r="S554" s="358"/>
      <c r="T554" s="358"/>
      <c r="U554" s="358"/>
      <c r="V554" s="358"/>
      <c r="W554" s="358"/>
      <c r="X554" s="358"/>
      <c r="Y554" s="358"/>
      <c r="Z554" s="358"/>
      <c r="AA554" s="358"/>
    </row>
    <row r="555" spans="2:27" ht="13.5" customHeight="1">
      <c r="B555" s="453"/>
      <c r="C555" s="453"/>
      <c r="D555" s="453"/>
      <c r="E555" s="453"/>
      <c r="F555" s="453"/>
      <c r="G555" s="453"/>
      <c r="H555" s="453"/>
      <c r="I555" s="453"/>
      <c r="J555" s="453"/>
      <c r="K555" s="453"/>
      <c r="L555" s="453"/>
      <c r="M555" s="453"/>
      <c r="N555" s="453"/>
      <c r="O555" s="665"/>
      <c r="P555" s="665"/>
      <c r="Q555" s="665"/>
      <c r="R555" s="358"/>
      <c r="S555" s="358"/>
      <c r="T555" s="358"/>
      <c r="U555" s="358"/>
      <c r="V555" s="358"/>
      <c r="W555" s="358"/>
      <c r="X555" s="358"/>
      <c r="Y555" s="358"/>
      <c r="Z555" s="358"/>
      <c r="AA555" s="358"/>
    </row>
    <row r="556" spans="2:27" ht="13.5" customHeight="1">
      <c r="B556" s="453"/>
      <c r="C556" s="453"/>
      <c r="D556" s="453"/>
      <c r="E556" s="453"/>
      <c r="F556" s="453"/>
      <c r="G556" s="453"/>
      <c r="H556" s="453"/>
      <c r="I556" s="453"/>
      <c r="J556" s="453"/>
      <c r="K556" s="453"/>
      <c r="L556" s="453"/>
      <c r="M556" s="453"/>
      <c r="N556" s="453"/>
      <c r="O556" s="665"/>
      <c r="P556" s="665"/>
      <c r="Q556" s="665"/>
      <c r="R556" s="358"/>
      <c r="S556" s="358"/>
      <c r="T556" s="358"/>
      <c r="U556" s="358"/>
      <c r="V556" s="358"/>
      <c r="W556" s="358"/>
      <c r="X556" s="358"/>
      <c r="Y556" s="358"/>
      <c r="Z556" s="358"/>
      <c r="AA556" s="358"/>
    </row>
    <row r="557" spans="2:27" ht="13.5" customHeight="1">
      <c r="B557" s="453"/>
      <c r="C557" s="453"/>
      <c r="D557" s="453"/>
      <c r="E557" s="453"/>
      <c r="F557" s="453"/>
      <c r="G557" s="453"/>
      <c r="H557" s="453"/>
      <c r="I557" s="453"/>
      <c r="J557" s="453"/>
      <c r="K557" s="453"/>
      <c r="L557" s="453"/>
      <c r="M557" s="453"/>
      <c r="N557" s="453"/>
      <c r="O557" s="665"/>
      <c r="P557" s="665"/>
      <c r="Q557" s="665"/>
      <c r="R557" s="358"/>
      <c r="S557" s="358"/>
      <c r="T557" s="358"/>
      <c r="U557" s="358"/>
      <c r="V557" s="358"/>
      <c r="W557" s="358"/>
      <c r="X557" s="358"/>
      <c r="Y557" s="358"/>
      <c r="Z557" s="358"/>
      <c r="AA557" s="358"/>
    </row>
    <row r="558" spans="2:27" ht="13.5" customHeight="1">
      <c r="B558" s="453"/>
      <c r="C558" s="453"/>
      <c r="D558" s="453"/>
      <c r="E558" s="453"/>
      <c r="F558" s="453"/>
      <c r="G558" s="453"/>
      <c r="H558" s="453"/>
      <c r="I558" s="453"/>
      <c r="J558" s="453"/>
      <c r="K558" s="453"/>
      <c r="L558" s="453"/>
      <c r="M558" s="453"/>
      <c r="N558" s="453"/>
      <c r="O558" s="665"/>
      <c r="P558" s="665"/>
      <c r="Q558" s="665"/>
      <c r="R558" s="358"/>
      <c r="S558" s="358"/>
      <c r="T558" s="358"/>
      <c r="U558" s="358"/>
      <c r="V558" s="358"/>
      <c r="W558" s="358"/>
      <c r="X558" s="358"/>
      <c r="Y558" s="358"/>
      <c r="Z558" s="358"/>
      <c r="AA558" s="358"/>
    </row>
    <row r="559" spans="2:27" ht="13.5" customHeight="1">
      <c r="B559" s="453"/>
      <c r="C559" s="453"/>
      <c r="D559" s="453"/>
      <c r="E559" s="453"/>
      <c r="F559" s="453"/>
      <c r="G559" s="453"/>
      <c r="H559" s="453"/>
      <c r="I559" s="453"/>
      <c r="J559" s="453"/>
      <c r="K559" s="453"/>
      <c r="L559" s="453"/>
      <c r="M559" s="453"/>
      <c r="N559" s="453"/>
      <c r="O559" s="665"/>
      <c r="P559" s="665"/>
      <c r="Q559" s="665"/>
      <c r="R559" s="358"/>
      <c r="S559" s="358"/>
      <c r="T559" s="358"/>
      <c r="U559" s="358"/>
      <c r="V559" s="358"/>
      <c r="W559" s="358"/>
      <c r="X559" s="358"/>
      <c r="Y559" s="358"/>
      <c r="Z559" s="358"/>
      <c r="AA559" s="358"/>
    </row>
    <row r="560" spans="2:27" ht="13.5" customHeight="1">
      <c r="B560" s="453"/>
      <c r="C560" s="453"/>
      <c r="D560" s="453"/>
      <c r="E560" s="453"/>
      <c r="F560" s="453"/>
      <c r="G560" s="453"/>
      <c r="H560" s="453"/>
      <c r="I560" s="453"/>
      <c r="J560" s="453"/>
      <c r="K560" s="453"/>
      <c r="L560" s="453"/>
      <c r="M560" s="453"/>
      <c r="N560" s="453"/>
      <c r="O560" s="665"/>
      <c r="P560" s="665"/>
      <c r="Q560" s="665"/>
      <c r="R560" s="358"/>
      <c r="S560" s="358"/>
      <c r="T560" s="358"/>
      <c r="U560" s="358"/>
      <c r="V560" s="358"/>
      <c r="W560" s="358"/>
      <c r="X560" s="358"/>
      <c r="Y560" s="358"/>
      <c r="Z560" s="358"/>
      <c r="AA560" s="358"/>
    </row>
    <row r="561" spans="2:27" ht="13.5" customHeight="1">
      <c r="B561" s="453"/>
      <c r="C561" s="453"/>
      <c r="D561" s="453"/>
      <c r="E561" s="453"/>
      <c r="F561" s="453"/>
      <c r="G561" s="453"/>
      <c r="H561" s="453"/>
      <c r="I561" s="453"/>
      <c r="J561" s="453"/>
      <c r="K561" s="453"/>
      <c r="L561" s="453"/>
      <c r="M561" s="453"/>
      <c r="N561" s="453"/>
      <c r="O561" s="665"/>
      <c r="P561" s="665"/>
      <c r="Q561" s="665"/>
      <c r="R561" s="358"/>
      <c r="S561" s="358"/>
      <c r="T561" s="358"/>
      <c r="U561" s="358"/>
      <c r="V561" s="358"/>
      <c r="W561" s="358"/>
      <c r="X561" s="358"/>
      <c r="Y561" s="358"/>
      <c r="Z561" s="358"/>
      <c r="AA561" s="358"/>
    </row>
    <row r="562" spans="2:27" ht="13.5" customHeight="1">
      <c r="B562" s="453"/>
      <c r="C562" s="453"/>
      <c r="D562" s="453"/>
      <c r="E562" s="453"/>
      <c r="F562" s="453"/>
      <c r="G562" s="453"/>
      <c r="H562" s="453"/>
      <c r="I562" s="453"/>
      <c r="J562" s="453"/>
      <c r="K562" s="453"/>
      <c r="L562" s="453"/>
      <c r="M562" s="453"/>
      <c r="N562" s="453"/>
      <c r="O562" s="665"/>
      <c r="P562" s="665"/>
      <c r="Q562" s="665"/>
      <c r="R562" s="358"/>
      <c r="S562" s="358"/>
      <c r="T562" s="358"/>
      <c r="U562" s="358"/>
      <c r="V562" s="358"/>
      <c r="W562" s="358"/>
      <c r="X562" s="358"/>
      <c r="Y562" s="358"/>
      <c r="Z562" s="358"/>
      <c r="AA562" s="358"/>
    </row>
    <row r="563" spans="2:27" ht="13.5" customHeight="1">
      <c r="B563" s="453"/>
      <c r="C563" s="453"/>
      <c r="D563" s="453"/>
      <c r="E563" s="453"/>
      <c r="F563" s="453"/>
      <c r="G563" s="453"/>
      <c r="H563" s="453"/>
      <c r="I563" s="453"/>
      <c r="J563" s="453"/>
      <c r="K563" s="453"/>
      <c r="L563" s="453"/>
      <c r="M563" s="453"/>
      <c r="N563" s="453"/>
      <c r="O563" s="665"/>
      <c r="P563" s="665"/>
      <c r="Q563" s="665"/>
      <c r="R563" s="358"/>
      <c r="S563" s="358"/>
      <c r="T563" s="358"/>
      <c r="U563" s="358"/>
      <c r="V563" s="358"/>
      <c r="W563" s="358"/>
      <c r="X563" s="358"/>
      <c r="Y563" s="358"/>
      <c r="Z563" s="358"/>
      <c r="AA563" s="358"/>
    </row>
    <row r="564" spans="2:27" ht="13.5" customHeight="1">
      <c r="B564" s="453"/>
      <c r="C564" s="453"/>
      <c r="D564" s="453"/>
      <c r="E564" s="453"/>
      <c r="F564" s="453"/>
      <c r="G564" s="453"/>
      <c r="H564" s="453"/>
      <c r="I564" s="453"/>
      <c r="J564" s="453"/>
      <c r="K564" s="453"/>
      <c r="L564" s="453"/>
      <c r="M564" s="453"/>
      <c r="N564" s="453"/>
      <c r="O564" s="665"/>
      <c r="P564" s="665"/>
      <c r="Q564" s="665"/>
      <c r="R564" s="358"/>
      <c r="S564" s="358"/>
      <c r="T564" s="358"/>
      <c r="U564" s="358"/>
      <c r="V564" s="358"/>
      <c r="W564" s="358"/>
      <c r="X564" s="358"/>
      <c r="Y564" s="358"/>
      <c r="Z564" s="358"/>
      <c r="AA564" s="358"/>
    </row>
    <row r="565" spans="2:27" ht="13.5" customHeight="1">
      <c r="B565" s="453"/>
      <c r="C565" s="453"/>
      <c r="D565" s="453"/>
      <c r="E565" s="453"/>
      <c r="F565" s="453"/>
      <c r="G565" s="453"/>
      <c r="H565" s="453"/>
      <c r="I565" s="453"/>
      <c r="J565" s="453"/>
      <c r="K565" s="453"/>
      <c r="L565" s="453"/>
      <c r="M565" s="453"/>
      <c r="N565" s="453"/>
      <c r="O565" s="665"/>
      <c r="P565" s="665"/>
      <c r="Q565" s="665"/>
      <c r="R565" s="358"/>
      <c r="S565" s="358"/>
      <c r="T565" s="358"/>
      <c r="U565" s="358"/>
      <c r="V565" s="358"/>
      <c r="W565" s="358"/>
      <c r="X565" s="358"/>
      <c r="Y565" s="358"/>
      <c r="Z565" s="358"/>
      <c r="AA565" s="358"/>
    </row>
    <row r="566" spans="2:27" ht="13.5" customHeight="1">
      <c r="B566" s="453"/>
      <c r="C566" s="453"/>
      <c r="D566" s="453"/>
      <c r="E566" s="453"/>
      <c r="F566" s="453"/>
      <c r="G566" s="453"/>
      <c r="H566" s="453"/>
      <c r="I566" s="453"/>
      <c r="J566" s="453"/>
      <c r="K566" s="453"/>
      <c r="L566" s="453"/>
      <c r="M566" s="453"/>
      <c r="N566" s="453"/>
      <c r="O566" s="665"/>
      <c r="P566" s="665"/>
      <c r="Q566" s="665"/>
      <c r="R566" s="358"/>
      <c r="S566" s="358"/>
      <c r="T566" s="358"/>
      <c r="U566" s="358"/>
      <c r="V566" s="358"/>
      <c r="W566" s="358"/>
      <c r="X566" s="358"/>
      <c r="Y566" s="358"/>
      <c r="Z566" s="358"/>
      <c r="AA566" s="358"/>
    </row>
    <row r="567" spans="2:27" ht="13.5" customHeight="1">
      <c r="B567" s="453"/>
      <c r="C567" s="453"/>
      <c r="D567" s="453"/>
      <c r="E567" s="453"/>
      <c r="F567" s="453"/>
      <c r="G567" s="453"/>
      <c r="H567" s="453"/>
      <c r="I567" s="453"/>
      <c r="J567" s="453"/>
      <c r="K567" s="453"/>
      <c r="L567" s="453"/>
      <c r="M567" s="453"/>
      <c r="N567" s="453"/>
      <c r="O567" s="665"/>
      <c r="P567" s="665"/>
      <c r="Q567" s="665"/>
      <c r="R567" s="358"/>
      <c r="S567" s="358"/>
      <c r="T567" s="358"/>
      <c r="U567" s="358"/>
      <c r="V567" s="358"/>
      <c r="W567" s="358"/>
      <c r="X567" s="358"/>
      <c r="Y567" s="358"/>
      <c r="Z567" s="358"/>
      <c r="AA567" s="358"/>
    </row>
    <row r="568" spans="2:27" ht="13.5" customHeight="1">
      <c r="B568" s="453"/>
      <c r="C568" s="453"/>
      <c r="D568" s="453"/>
      <c r="E568" s="453"/>
      <c r="F568" s="453"/>
      <c r="G568" s="453"/>
      <c r="H568" s="453"/>
      <c r="I568" s="453"/>
      <c r="J568" s="453"/>
      <c r="K568" s="453"/>
      <c r="L568" s="453"/>
      <c r="M568" s="453"/>
      <c r="N568" s="453"/>
      <c r="O568" s="665"/>
      <c r="P568" s="665"/>
      <c r="Q568" s="665"/>
      <c r="R568" s="358"/>
      <c r="S568" s="358"/>
      <c r="T568" s="358"/>
      <c r="U568" s="358"/>
      <c r="V568" s="358"/>
      <c r="W568" s="358"/>
      <c r="X568" s="358"/>
      <c r="Y568" s="358"/>
      <c r="Z568" s="358"/>
      <c r="AA568" s="358"/>
    </row>
    <row r="569" spans="2:27" ht="13.5" customHeight="1">
      <c r="B569" s="453"/>
      <c r="C569" s="453"/>
      <c r="D569" s="453"/>
      <c r="E569" s="453"/>
      <c r="F569" s="453"/>
      <c r="G569" s="453"/>
      <c r="H569" s="453"/>
      <c r="I569" s="453"/>
      <c r="J569" s="453"/>
      <c r="K569" s="453"/>
      <c r="L569" s="453"/>
      <c r="M569" s="453"/>
      <c r="N569" s="453"/>
      <c r="O569" s="665"/>
      <c r="P569" s="665"/>
      <c r="Q569" s="665"/>
      <c r="R569" s="358"/>
      <c r="S569" s="358"/>
      <c r="T569" s="358"/>
      <c r="U569" s="358"/>
      <c r="V569" s="358"/>
      <c r="W569" s="358"/>
      <c r="X569" s="358"/>
      <c r="Y569" s="358"/>
      <c r="Z569" s="358"/>
      <c r="AA569" s="358"/>
    </row>
    <row r="570" spans="2:27" ht="13.5" customHeight="1">
      <c r="B570" s="453"/>
      <c r="C570" s="453"/>
      <c r="D570" s="453"/>
      <c r="E570" s="453"/>
      <c r="F570" s="453"/>
      <c r="G570" s="453"/>
      <c r="H570" s="453"/>
      <c r="I570" s="453"/>
      <c r="J570" s="453"/>
      <c r="K570" s="453"/>
      <c r="L570" s="453"/>
      <c r="M570" s="453"/>
      <c r="N570" s="453"/>
      <c r="O570" s="665"/>
      <c r="P570" s="665"/>
      <c r="Q570" s="665"/>
      <c r="R570" s="358"/>
      <c r="S570" s="358"/>
      <c r="T570" s="358"/>
      <c r="U570" s="358"/>
      <c r="V570" s="358"/>
      <c r="W570" s="358"/>
      <c r="X570" s="358"/>
      <c r="Y570" s="358"/>
      <c r="Z570" s="358"/>
      <c r="AA570" s="358"/>
    </row>
    <row r="571" spans="2:27" ht="13.5" customHeight="1">
      <c r="B571" s="453"/>
      <c r="C571" s="453"/>
      <c r="D571" s="453"/>
      <c r="E571" s="453"/>
      <c r="F571" s="453"/>
      <c r="G571" s="453"/>
      <c r="H571" s="453"/>
      <c r="I571" s="453"/>
      <c r="J571" s="453"/>
      <c r="K571" s="453"/>
      <c r="L571" s="453"/>
      <c r="M571" s="453"/>
      <c r="N571" s="453"/>
      <c r="O571" s="665"/>
      <c r="P571" s="665"/>
      <c r="Q571" s="665"/>
      <c r="R571" s="358"/>
      <c r="S571" s="358"/>
      <c r="T571" s="358"/>
      <c r="U571" s="358"/>
      <c r="V571" s="358"/>
      <c r="W571" s="358"/>
      <c r="X571" s="358"/>
      <c r="Y571" s="358"/>
      <c r="Z571" s="358"/>
      <c r="AA571" s="358"/>
    </row>
    <row r="572" spans="2:27" ht="13.5" customHeight="1">
      <c r="B572" s="453"/>
      <c r="C572" s="453"/>
      <c r="D572" s="453"/>
      <c r="E572" s="453"/>
      <c r="F572" s="453"/>
      <c r="G572" s="453"/>
      <c r="H572" s="453"/>
      <c r="I572" s="453"/>
      <c r="J572" s="453"/>
      <c r="K572" s="453"/>
      <c r="L572" s="453"/>
      <c r="M572" s="453"/>
      <c r="N572" s="453"/>
      <c r="O572" s="665"/>
      <c r="P572" s="665"/>
      <c r="Q572" s="665"/>
      <c r="R572" s="358"/>
      <c r="S572" s="358"/>
      <c r="T572" s="358"/>
      <c r="U572" s="358"/>
      <c r="V572" s="358"/>
      <c r="W572" s="358"/>
      <c r="X572" s="358"/>
      <c r="Y572" s="358"/>
      <c r="Z572" s="358"/>
      <c r="AA572" s="358"/>
    </row>
    <row r="573" spans="2:27" ht="13.5" customHeight="1">
      <c r="B573" s="453"/>
      <c r="C573" s="453"/>
      <c r="D573" s="453"/>
      <c r="E573" s="453"/>
      <c r="F573" s="453"/>
      <c r="G573" s="453"/>
      <c r="H573" s="453"/>
      <c r="I573" s="453"/>
      <c r="J573" s="453"/>
      <c r="K573" s="453"/>
      <c r="L573" s="453"/>
      <c r="M573" s="453"/>
      <c r="N573" s="453"/>
      <c r="O573" s="665"/>
      <c r="P573" s="665"/>
      <c r="Q573" s="665"/>
      <c r="R573" s="358"/>
      <c r="S573" s="358"/>
      <c r="T573" s="358"/>
      <c r="U573" s="358"/>
      <c r="V573" s="358"/>
      <c r="W573" s="358"/>
      <c r="X573" s="358"/>
      <c r="Y573" s="358"/>
      <c r="Z573" s="358"/>
      <c r="AA573" s="358"/>
    </row>
    <row r="574" spans="2:27" ht="13.5" customHeight="1">
      <c r="B574" s="453"/>
      <c r="C574" s="453"/>
      <c r="D574" s="453"/>
      <c r="E574" s="453"/>
      <c r="F574" s="453"/>
      <c r="G574" s="453"/>
      <c r="H574" s="453"/>
      <c r="I574" s="453"/>
      <c r="J574" s="453"/>
      <c r="K574" s="453"/>
      <c r="L574" s="453"/>
      <c r="M574" s="453"/>
      <c r="N574" s="453"/>
      <c r="O574" s="665"/>
      <c r="P574" s="665"/>
      <c r="Q574" s="665"/>
      <c r="R574" s="358"/>
      <c r="S574" s="358"/>
      <c r="T574" s="358"/>
      <c r="U574" s="358"/>
      <c r="V574" s="358"/>
      <c r="W574" s="358"/>
      <c r="X574" s="358"/>
      <c r="Y574" s="358"/>
      <c r="Z574" s="358"/>
      <c r="AA574" s="358"/>
    </row>
    <row r="575" spans="2:27" ht="13.5" customHeight="1">
      <c r="B575" s="453"/>
      <c r="C575" s="453"/>
      <c r="D575" s="453"/>
      <c r="E575" s="453"/>
      <c r="F575" s="453"/>
      <c r="G575" s="453"/>
      <c r="H575" s="453"/>
      <c r="I575" s="453"/>
      <c r="J575" s="453"/>
      <c r="K575" s="453"/>
      <c r="L575" s="453"/>
      <c r="M575" s="453"/>
      <c r="N575" s="453"/>
      <c r="O575" s="665"/>
      <c r="P575" s="665"/>
      <c r="Q575" s="665"/>
      <c r="R575" s="358"/>
      <c r="S575" s="358"/>
      <c r="T575" s="358"/>
      <c r="U575" s="358"/>
      <c r="V575" s="358"/>
      <c r="W575" s="358"/>
      <c r="X575" s="358"/>
      <c r="Y575" s="358"/>
      <c r="Z575" s="358"/>
      <c r="AA575" s="358"/>
    </row>
    <row r="576" spans="2:27" ht="13.5" customHeight="1">
      <c r="B576" s="453"/>
      <c r="C576" s="453"/>
      <c r="D576" s="453"/>
      <c r="E576" s="453"/>
      <c r="F576" s="453"/>
      <c r="G576" s="453"/>
      <c r="H576" s="453"/>
      <c r="I576" s="453"/>
      <c r="J576" s="453"/>
      <c r="K576" s="453"/>
      <c r="L576" s="453"/>
      <c r="M576" s="453"/>
      <c r="N576" s="453"/>
      <c r="O576" s="665"/>
      <c r="P576" s="665"/>
      <c r="Q576" s="665"/>
      <c r="R576" s="358"/>
      <c r="S576" s="358"/>
      <c r="T576" s="358"/>
      <c r="U576" s="358"/>
      <c r="V576" s="358"/>
      <c r="W576" s="358"/>
      <c r="X576" s="358"/>
      <c r="Y576" s="358"/>
      <c r="Z576" s="358"/>
      <c r="AA576" s="358"/>
    </row>
    <row r="577" spans="2:27" ht="13.5" customHeight="1">
      <c r="B577" s="453"/>
      <c r="C577" s="453"/>
      <c r="D577" s="453"/>
      <c r="E577" s="453"/>
      <c r="F577" s="453"/>
      <c r="G577" s="453"/>
      <c r="H577" s="453"/>
      <c r="I577" s="453"/>
      <c r="J577" s="453"/>
      <c r="K577" s="453"/>
      <c r="L577" s="453"/>
      <c r="M577" s="453"/>
      <c r="N577" s="453"/>
      <c r="O577" s="665"/>
      <c r="P577" s="665"/>
      <c r="Q577" s="665"/>
      <c r="R577" s="358"/>
      <c r="S577" s="358"/>
      <c r="T577" s="358"/>
      <c r="U577" s="358"/>
      <c r="V577" s="358"/>
      <c r="W577" s="358"/>
      <c r="X577" s="358"/>
      <c r="Y577" s="358"/>
      <c r="Z577" s="358"/>
      <c r="AA577" s="358"/>
    </row>
    <row r="578" spans="2:27" ht="13.5" customHeight="1">
      <c r="B578" s="453"/>
      <c r="C578" s="453"/>
      <c r="D578" s="453"/>
      <c r="E578" s="453"/>
      <c r="F578" s="453"/>
      <c r="G578" s="453"/>
      <c r="H578" s="453"/>
      <c r="I578" s="453"/>
      <c r="J578" s="453"/>
      <c r="K578" s="453"/>
      <c r="L578" s="453"/>
      <c r="M578" s="453"/>
      <c r="N578" s="453"/>
      <c r="O578" s="665"/>
      <c r="P578" s="665"/>
      <c r="Q578" s="665"/>
      <c r="R578" s="358"/>
      <c r="S578" s="358"/>
      <c r="T578" s="358"/>
      <c r="U578" s="358"/>
      <c r="V578" s="358"/>
      <c r="W578" s="358"/>
      <c r="X578" s="358"/>
      <c r="Y578" s="358"/>
      <c r="Z578" s="358"/>
      <c r="AA578" s="358"/>
    </row>
    <row r="579" spans="2:27" ht="13.5" customHeight="1">
      <c r="B579" s="453"/>
      <c r="C579" s="453"/>
      <c r="D579" s="453"/>
      <c r="E579" s="453"/>
      <c r="F579" s="453"/>
      <c r="G579" s="453"/>
      <c r="H579" s="453"/>
      <c r="I579" s="453"/>
      <c r="J579" s="453"/>
      <c r="K579" s="453"/>
      <c r="L579" s="453"/>
      <c r="M579" s="453"/>
      <c r="N579" s="453"/>
      <c r="O579" s="665"/>
      <c r="P579" s="665"/>
      <c r="Q579" s="665"/>
      <c r="R579" s="358"/>
      <c r="S579" s="358"/>
      <c r="T579" s="358"/>
      <c r="U579" s="358"/>
      <c r="V579" s="358"/>
      <c r="W579" s="358"/>
      <c r="X579" s="358"/>
      <c r="Y579" s="358"/>
      <c r="Z579" s="358"/>
      <c r="AA579" s="358"/>
    </row>
    <row r="580" spans="2:27" ht="13.5" customHeight="1">
      <c r="B580" s="453"/>
      <c r="C580" s="453"/>
      <c r="D580" s="453"/>
      <c r="E580" s="453"/>
      <c r="F580" s="453"/>
      <c r="G580" s="453"/>
      <c r="H580" s="453"/>
      <c r="I580" s="453"/>
      <c r="J580" s="453"/>
      <c r="K580" s="453"/>
      <c r="L580" s="453"/>
      <c r="M580" s="453"/>
      <c r="N580" s="453"/>
      <c r="O580" s="665"/>
      <c r="P580" s="665"/>
      <c r="Q580" s="665"/>
      <c r="R580" s="358"/>
      <c r="S580" s="358"/>
      <c r="T580" s="358"/>
      <c r="U580" s="358"/>
      <c r="V580" s="358"/>
      <c r="W580" s="358"/>
      <c r="X580" s="358"/>
      <c r="Y580" s="358"/>
      <c r="Z580" s="358"/>
      <c r="AA580" s="358"/>
    </row>
    <row r="581" spans="2:27" ht="13.5" customHeight="1">
      <c r="B581" s="453"/>
      <c r="C581" s="453"/>
      <c r="D581" s="453"/>
      <c r="E581" s="453"/>
      <c r="F581" s="453"/>
      <c r="G581" s="453"/>
      <c r="H581" s="453"/>
      <c r="I581" s="453"/>
      <c r="J581" s="453"/>
      <c r="K581" s="453"/>
      <c r="L581" s="453"/>
      <c r="M581" s="453"/>
      <c r="N581" s="453"/>
      <c r="O581" s="665"/>
      <c r="P581" s="665"/>
      <c r="Q581" s="665"/>
      <c r="R581" s="358"/>
      <c r="S581" s="358"/>
      <c r="T581" s="358"/>
      <c r="U581" s="358"/>
      <c r="V581" s="358"/>
      <c r="W581" s="358"/>
      <c r="X581" s="358"/>
      <c r="Y581" s="358"/>
      <c r="Z581" s="358"/>
      <c r="AA581" s="358"/>
    </row>
    <row r="582" spans="2:27" ht="13.5" customHeight="1">
      <c r="B582" s="453"/>
      <c r="C582" s="453"/>
      <c r="D582" s="453"/>
      <c r="E582" s="453"/>
      <c r="F582" s="453"/>
      <c r="G582" s="453"/>
      <c r="H582" s="453"/>
      <c r="I582" s="453"/>
      <c r="J582" s="453"/>
      <c r="K582" s="453"/>
      <c r="L582" s="453"/>
      <c r="M582" s="453"/>
      <c r="N582" s="453"/>
      <c r="O582" s="665"/>
      <c r="P582" s="665"/>
      <c r="Q582" s="665"/>
      <c r="R582" s="358"/>
      <c r="S582" s="358"/>
      <c r="T582" s="358"/>
      <c r="U582" s="358"/>
      <c r="V582" s="358"/>
      <c r="W582" s="358"/>
      <c r="X582" s="358"/>
      <c r="Y582" s="358"/>
      <c r="Z582" s="358"/>
      <c r="AA582" s="358"/>
    </row>
    <row r="583" spans="2:27" ht="13.5" customHeight="1">
      <c r="B583" s="453"/>
      <c r="C583" s="453"/>
      <c r="D583" s="453"/>
      <c r="E583" s="453"/>
      <c r="F583" s="453"/>
      <c r="G583" s="453"/>
      <c r="H583" s="453"/>
      <c r="I583" s="453"/>
      <c r="J583" s="453"/>
      <c r="K583" s="453"/>
      <c r="L583" s="453"/>
      <c r="M583" s="453"/>
      <c r="N583" s="453"/>
      <c r="O583" s="665"/>
      <c r="P583" s="665"/>
      <c r="Q583" s="665"/>
      <c r="R583" s="358"/>
      <c r="S583" s="358"/>
      <c r="T583" s="358"/>
      <c r="U583" s="358"/>
      <c r="V583" s="358"/>
      <c r="W583" s="358"/>
      <c r="X583" s="358"/>
      <c r="Y583" s="358"/>
      <c r="Z583" s="358"/>
      <c r="AA583" s="358"/>
    </row>
    <row r="584" spans="2:27" ht="13.5" customHeight="1">
      <c r="B584" s="453"/>
      <c r="C584" s="453"/>
      <c r="D584" s="453"/>
      <c r="E584" s="453"/>
      <c r="F584" s="453"/>
      <c r="G584" s="453"/>
      <c r="H584" s="453"/>
      <c r="I584" s="453"/>
      <c r="J584" s="453"/>
      <c r="K584" s="453"/>
      <c r="L584" s="453"/>
      <c r="M584" s="453"/>
      <c r="N584" s="453"/>
      <c r="O584" s="665"/>
      <c r="P584" s="665"/>
      <c r="Q584" s="665"/>
      <c r="R584" s="358"/>
      <c r="S584" s="358"/>
      <c r="T584" s="358"/>
      <c r="U584" s="358"/>
      <c r="V584" s="358"/>
      <c r="W584" s="358"/>
      <c r="X584" s="358"/>
      <c r="Y584" s="358"/>
      <c r="Z584" s="358"/>
      <c r="AA584" s="358"/>
    </row>
    <row r="585" spans="2:27" ht="13.5" customHeight="1">
      <c r="B585" s="453"/>
      <c r="C585" s="453"/>
      <c r="D585" s="453"/>
      <c r="E585" s="453"/>
      <c r="F585" s="453"/>
      <c r="G585" s="453"/>
      <c r="H585" s="453"/>
      <c r="I585" s="453"/>
      <c r="J585" s="453"/>
      <c r="K585" s="453"/>
      <c r="L585" s="453"/>
      <c r="M585" s="453"/>
      <c r="N585" s="453"/>
      <c r="O585" s="665"/>
      <c r="P585" s="665"/>
      <c r="Q585" s="665"/>
      <c r="R585" s="358"/>
      <c r="S585" s="358"/>
      <c r="T585" s="358"/>
      <c r="U585" s="358"/>
      <c r="V585" s="358"/>
      <c r="W585" s="358"/>
      <c r="X585" s="358"/>
      <c r="Y585" s="358"/>
      <c r="Z585" s="358"/>
      <c r="AA585" s="358"/>
    </row>
    <row r="586" spans="2:27" ht="13.5" customHeight="1">
      <c r="B586" s="453"/>
      <c r="C586" s="453"/>
      <c r="D586" s="453"/>
      <c r="E586" s="453"/>
      <c r="F586" s="453"/>
      <c r="G586" s="453"/>
      <c r="H586" s="453"/>
      <c r="I586" s="453"/>
      <c r="J586" s="453"/>
      <c r="K586" s="453"/>
      <c r="L586" s="453"/>
      <c r="M586" s="453"/>
      <c r="N586" s="453"/>
      <c r="O586" s="665"/>
      <c r="P586" s="665"/>
      <c r="Q586" s="665"/>
      <c r="R586" s="358"/>
      <c r="S586" s="358"/>
      <c r="T586" s="358"/>
      <c r="U586" s="358"/>
      <c r="V586" s="358"/>
      <c r="W586" s="358"/>
      <c r="X586" s="358"/>
      <c r="Y586" s="358"/>
      <c r="Z586" s="358"/>
      <c r="AA586" s="358"/>
    </row>
    <row r="587" spans="2:27" ht="13.5" customHeight="1">
      <c r="B587" s="453"/>
      <c r="C587" s="453"/>
      <c r="D587" s="453"/>
      <c r="E587" s="453"/>
      <c r="F587" s="453"/>
      <c r="G587" s="453"/>
      <c r="H587" s="453"/>
      <c r="I587" s="453"/>
      <c r="J587" s="453"/>
      <c r="K587" s="453"/>
      <c r="L587" s="453"/>
      <c r="M587" s="453"/>
      <c r="N587" s="453"/>
      <c r="O587" s="665"/>
      <c r="P587" s="665"/>
      <c r="Q587" s="665"/>
      <c r="R587" s="358"/>
      <c r="S587" s="358"/>
      <c r="T587" s="358"/>
      <c r="U587" s="358"/>
      <c r="V587" s="358"/>
      <c r="W587" s="358"/>
      <c r="X587" s="358"/>
      <c r="Y587" s="358"/>
      <c r="Z587" s="358"/>
      <c r="AA587" s="358"/>
    </row>
    <row r="588" spans="2:27" ht="13.5" customHeight="1">
      <c r="B588" s="453"/>
      <c r="C588" s="453"/>
      <c r="D588" s="453"/>
      <c r="E588" s="453"/>
      <c r="F588" s="453"/>
      <c r="G588" s="453"/>
      <c r="H588" s="453"/>
      <c r="I588" s="453"/>
      <c r="J588" s="453"/>
      <c r="K588" s="453"/>
      <c r="L588" s="453"/>
      <c r="M588" s="453"/>
      <c r="N588" s="453"/>
      <c r="O588" s="665"/>
      <c r="P588" s="665"/>
      <c r="Q588" s="665"/>
      <c r="R588" s="358"/>
      <c r="S588" s="358"/>
      <c r="T588" s="358"/>
      <c r="U588" s="358"/>
      <c r="V588" s="358"/>
      <c r="W588" s="358"/>
      <c r="X588" s="358"/>
      <c r="Y588" s="358"/>
      <c r="Z588" s="358"/>
      <c r="AA588" s="358"/>
    </row>
    <row r="589" spans="2:27" ht="13.5" customHeight="1">
      <c r="B589" s="453"/>
      <c r="C589" s="453"/>
      <c r="D589" s="453"/>
      <c r="E589" s="453"/>
      <c r="F589" s="453"/>
      <c r="G589" s="453"/>
      <c r="H589" s="453"/>
      <c r="I589" s="453"/>
      <c r="J589" s="453"/>
      <c r="K589" s="453"/>
      <c r="L589" s="453"/>
      <c r="M589" s="453"/>
      <c r="N589" s="453"/>
      <c r="O589" s="665"/>
      <c r="P589" s="665"/>
      <c r="Q589" s="665"/>
      <c r="R589" s="358"/>
      <c r="S589" s="358"/>
      <c r="T589" s="358"/>
      <c r="U589" s="358"/>
      <c r="V589" s="358"/>
      <c r="W589" s="358"/>
      <c r="X589" s="358"/>
      <c r="Y589" s="358"/>
      <c r="Z589" s="358"/>
      <c r="AA589" s="358"/>
    </row>
    <row r="590" spans="2:27" ht="13.5" customHeight="1">
      <c r="B590" s="453"/>
      <c r="C590" s="453"/>
      <c r="D590" s="453"/>
      <c r="E590" s="453"/>
      <c r="F590" s="453"/>
      <c r="G590" s="453"/>
      <c r="H590" s="453"/>
      <c r="I590" s="453"/>
      <c r="J590" s="453"/>
      <c r="K590" s="453"/>
      <c r="L590" s="453"/>
      <c r="M590" s="453"/>
      <c r="N590" s="453"/>
      <c r="O590" s="665"/>
      <c r="P590" s="665"/>
      <c r="Q590" s="665"/>
      <c r="R590" s="358"/>
      <c r="S590" s="358"/>
      <c r="T590" s="358"/>
      <c r="U590" s="358"/>
      <c r="V590" s="358"/>
      <c r="W590" s="358"/>
      <c r="X590" s="358"/>
      <c r="Y590" s="358"/>
      <c r="Z590" s="358"/>
      <c r="AA590" s="358"/>
    </row>
    <row r="591" spans="2:27" ht="13.5" customHeight="1">
      <c r="B591" s="453"/>
      <c r="C591" s="453"/>
      <c r="D591" s="453"/>
      <c r="E591" s="453"/>
      <c r="F591" s="453"/>
      <c r="G591" s="453"/>
      <c r="H591" s="453"/>
      <c r="I591" s="453"/>
      <c r="J591" s="453"/>
      <c r="K591" s="453"/>
      <c r="L591" s="453"/>
      <c r="M591" s="453"/>
      <c r="N591" s="453"/>
      <c r="O591" s="665"/>
      <c r="P591" s="665"/>
      <c r="Q591" s="665"/>
      <c r="R591" s="358"/>
      <c r="S591" s="358"/>
      <c r="T591" s="358"/>
      <c r="U591" s="358"/>
      <c r="V591" s="358"/>
      <c r="W591" s="358"/>
      <c r="X591" s="358"/>
      <c r="Y591" s="358"/>
      <c r="Z591" s="358"/>
      <c r="AA591" s="358"/>
    </row>
    <row r="592" spans="2:27" ht="13.5" customHeight="1">
      <c r="B592" s="453"/>
      <c r="C592" s="453"/>
      <c r="D592" s="453"/>
      <c r="E592" s="453"/>
      <c r="F592" s="453"/>
      <c r="G592" s="453"/>
      <c r="H592" s="453"/>
      <c r="I592" s="453"/>
      <c r="J592" s="453"/>
      <c r="K592" s="453"/>
      <c r="L592" s="453"/>
      <c r="M592" s="453"/>
      <c r="N592" s="453"/>
      <c r="O592" s="665"/>
      <c r="P592" s="665"/>
      <c r="Q592" s="665"/>
      <c r="R592" s="358"/>
      <c r="S592" s="358"/>
      <c r="T592" s="358"/>
      <c r="U592" s="358"/>
      <c r="V592" s="358"/>
      <c r="W592" s="358"/>
      <c r="X592" s="358"/>
      <c r="Y592" s="358"/>
      <c r="Z592" s="358"/>
      <c r="AA592" s="358"/>
    </row>
    <row r="593" spans="2:27" ht="13.5" customHeight="1">
      <c r="B593" s="453"/>
      <c r="C593" s="453"/>
      <c r="D593" s="453"/>
      <c r="E593" s="453"/>
      <c r="F593" s="453"/>
      <c r="G593" s="453"/>
      <c r="H593" s="453"/>
      <c r="I593" s="453"/>
      <c r="J593" s="453"/>
      <c r="K593" s="453"/>
      <c r="L593" s="453"/>
      <c r="M593" s="453"/>
      <c r="N593" s="453"/>
      <c r="O593" s="665"/>
      <c r="P593" s="665"/>
      <c r="Q593" s="665"/>
      <c r="R593" s="358"/>
      <c r="S593" s="358"/>
      <c r="T593" s="358"/>
      <c r="U593" s="358"/>
      <c r="V593" s="358"/>
      <c r="W593" s="358"/>
      <c r="X593" s="358"/>
      <c r="Y593" s="358"/>
      <c r="Z593" s="358"/>
      <c r="AA593" s="358"/>
    </row>
    <row r="594" spans="2:27" ht="13.5" customHeight="1">
      <c r="B594" s="453"/>
      <c r="C594" s="453"/>
      <c r="D594" s="453"/>
      <c r="E594" s="453"/>
      <c r="F594" s="453"/>
      <c r="G594" s="453"/>
      <c r="H594" s="453"/>
      <c r="I594" s="453"/>
      <c r="J594" s="453"/>
      <c r="K594" s="453"/>
      <c r="L594" s="453"/>
      <c r="M594" s="453"/>
      <c r="N594" s="453"/>
      <c r="O594" s="665"/>
      <c r="P594" s="665"/>
      <c r="Q594" s="665"/>
      <c r="R594" s="358"/>
      <c r="S594" s="358"/>
      <c r="T594" s="358"/>
      <c r="U594" s="358"/>
      <c r="V594" s="358"/>
      <c r="W594" s="358"/>
      <c r="X594" s="358"/>
      <c r="Y594" s="358"/>
      <c r="Z594" s="358"/>
      <c r="AA594" s="358"/>
    </row>
    <row r="595" spans="2:27" ht="13.5" customHeight="1">
      <c r="B595" s="453"/>
      <c r="C595" s="453"/>
      <c r="D595" s="453"/>
      <c r="E595" s="453"/>
      <c r="F595" s="453"/>
      <c r="G595" s="453"/>
      <c r="H595" s="453"/>
      <c r="I595" s="453"/>
      <c r="J595" s="453"/>
      <c r="K595" s="453"/>
      <c r="L595" s="453"/>
      <c r="M595" s="453"/>
      <c r="N595" s="453"/>
      <c r="O595" s="665"/>
      <c r="P595" s="665"/>
      <c r="Q595" s="665"/>
      <c r="R595" s="358"/>
      <c r="S595" s="358"/>
      <c r="T595" s="358"/>
      <c r="U595" s="358"/>
      <c r="V595" s="358"/>
      <c r="W595" s="358"/>
      <c r="X595" s="358"/>
      <c r="Y595" s="358"/>
      <c r="Z595" s="358"/>
      <c r="AA595" s="358"/>
    </row>
    <row r="596" spans="2:27" ht="13.5" customHeight="1">
      <c r="B596" s="453"/>
      <c r="C596" s="453"/>
      <c r="D596" s="453"/>
      <c r="E596" s="453"/>
      <c r="F596" s="453"/>
      <c r="G596" s="453"/>
      <c r="H596" s="453"/>
      <c r="I596" s="453"/>
      <c r="J596" s="453"/>
      <c r="K596" s="453"/>
      <c r="L596" s="453"/>
      <c r="M596" s="453"/>
      <c r="N596" s="453"/>
      <c r="O596" s="665"/>
      <c r="P596" s="665"/>
      <c r="Q596" s="665"/>
      <c r="R596" s="358"/>
      <c r="S596" s="358"/>
      <c r="T596" s="358"/>
      <c r="U596" s="358"/>
      <c r="V596" s="358"/>
      <c r="W596" s="358"/>
      <c r="X596" s="358"/>
      <c r="Y596" s="358"/>
      <c r="Z596" s="358"/>
      <c r="AA596" s="358"/>
    </row>
    <row r="597" spans="2:27" ht="13.5" customHeight="1">
      <c r="B597" s="453"/>
      <c r="C597" s="453"/>
      <c r="D597" s="453"/>
      <c r="E597" s="453"/>
      <c r="F597" s="453"/>
      <c r="G597" s="453"/>
      <c r="H597" s="453"/>
      <c r="I597" s="453"/>
      <c r="J597" s="453"/>
      <c r="K597" s="453"/>
      <c r="L597" s="453"/>
      <c r="M597" s="453"/>
      <c r="N597" s="453"/>
      <c r="O597" s="665"/>
      <c r="P597" s="665"/>
      <c r="Q597" s="665"/>
      <c r="R597" s="358"/>
      <c r="S597" s="358"/>
      <c r="T597" s="358"/>
      <c r="U597" s="358"/>
      <c r="V597" s="358"/>
      <c r="W597" s="358"/>
      <c r="X597" s="358"/>
      <c r="Y597" s="358"/>
      <c r="Z597" s="358"/>
      <c r="AA597" s="358"/>
    </row>
    <row r="598" spans="2:27" ht="13.5" customHeight="1">
      <c r="B598" s="453"/>
      <c r="C598" s="453"/>
      <c r="D598" s="453"/>
      <c r="E598" s="453"/>
      <c r="F598" s="453"/>
      <c r="G598" s="453"/>
      <c r="H598" s="453"/>
      <c r="I598" s="453"/>
      <c r="J598" s="453"/>
      <c r="K598" s="453"/>
      <c r="L598" s="453"/>
      <c r="M598" s="453"/>
      <c r="N598" s="453"/>
      <c r="O598" s="665"/>
      <c r="P598" s="665"/>
      <c r="Q598" s="665"/>
      <c r="R598" s="358"/>
      <c r="S598" s="358"/>
      <c r="T598" s="358"/>
      <c r="U598" s="358"/>
      <c r="V598" s="358"/>
      <c r="W598" s="358"/>
      <c r="X598" s="358"/>
      <c r="Y598" s="358"/>
      <c r="Z598" s="358"/>
      <c r="AA598" s="358"/>
    </row>
    <row r="599" spans="2:27" ht="13.5" customHeight="1">
      <c r="B599" s="453"/>
      <c r="C599" s="453"/>
      <c r="D599" s="453"/>
      <c r="E599" s="453"/>
      <c r="F599" s="453"/>
      <c r="G599" s="453"/>
      <c r="H599" s="453"/>
      <c r="I599" s="453"/>
      <c r="J599" s="453"/>
      <c r="K599" s="453"/>
      <c r="L599" s="453"/>
      <c r="M599" s="453"/>
      <c r="N599" s="453"/>
      <c r="O599" s="665"/>
      <c r="P599" s="665"/>
      <c r="Q599" s="665"/>
      <c r="R599" s="358"/>
      <c r="S599" s="358"/>
      <c r="T599" s="358"/>
      <c r="U599" s="358"/>
      <c r="V599" s="358"/>
      <c r="W599" s="358"/>
      <c r="X599" s="358"/>
      <c r="Y599" s="358"/>
      <c r="Z599" s="358"/>
      <c r="AA599" s="358"/>
    </row>
    <row r="600" spans="2:27" ht="13.5" customHeight="1">
      <c r="B600" s="453"/>
      <c r="C600" s="453"/>
      <c r="D600" s="453"/>
      <c r="E600" s="453"/>
      <c r="F600" s="453"/>
      <c r="G600" s="453"/>
      <c r="H600" s="453"/>
      <c r="I600" s="453"/>
      <c r="J600" s="453"/>
      <c r="K600" s="453"/>
      <c r="L600" s="453"/>
      <c r="M600" s="453"/>
      <c r="N600" s="453"/>
      <c r="O600" s="665"/>
      <c r="P600" s="665"/>
      <c r="Q600" s="665"/>
      <c r="R600" s="358"/>
      <c r="S600" s="358"/>
      <c r="T600" s="358"/>
      <c r="U600" s="358"/>
      <c r="V600" s="358"/>
      <c r="W600" s="358"/>
      <c r="X600" s="358"/>
      <c r="Y600" s="358"/>
      <c r="Z600" s="358"/>
      <c r="AA600" s="358"/>
    </row>
    <row r="601" spans="2:27" ht="13.5" customHeight="1">
      <c r="B601" s="453"/>
      <c r="C601" s="453"/>
      <c r="D601" s="453"/>
      <c r="E601" s="453"/>
      <c r="F601" s="453"/>
      <c r="G601" s="453"/>
      <c r="H601" s="453"/>
      <c r="I601" s="453"/>
      <c r="J601" s="453"/>
      <c r="K601" s="453"/>
      <c r="L601" s="453"/>
      <c r="M601" s="453"/>
      <c r="N601" s="453"/>
      <c r="O601" s="665"/>
      <c r="P601" s="665"/>
      <c r="Q601" s="665"/>
      <c r="R601" s="358"/>
      <c r="S601" s="358"/>
      <c r="T601" s="358"/>
      <c r="U601" s="358"/>
      <c r="V601" s="358"/>
      <c r="W601" s="358"/>
      <c r="X601" s="358"/>
      <c r="Y601" s="358"/>
      <c r="Z601" s="358"/>
      <c r="AA601" s="358"/>
    </row>
    <row r="602" spans="2:27" ht="13.5" customHeight="1">
      <c r="B602" s="453"/>
      <c r="C602" s="453"/>
      <c r="D602" s="453"/>
      <c r="E602" s="453"/>
      <c r="F602" s="453"/>
      <c r="G602" s="453"/>
      <c r="H602" s="453"/>
      <c r="I602" s="453"/>
      <c r="J602" s="453"/>
      <c r="K602" s="453"/>
      <c r="L602" s="453"/>
      <c r="M602" s="453"/>
      <c r="N602" s="453"/>
      <c r="O602" s="665"/>
      <c r="P602" s="665"/>
      <c r="Q602" s="665"/>
      <c r="R602" s="358"/>
      <c r="S602" s="358"/>
      <c r="T602" s="358"/>
      <c r="U602" s="358"/>
      <c r="V602" s="358"/>
      <c r="W602" s="358"/>
      <c r="X602" s="358"/>
      <c r="Y602" s="358"/>
      <c r="Z602" s="358"/>
      <c r="AA602" s="358"/>
    </row>
    <row r="603" spans="2:27" ht="13.5" customHeight="1">
      <c r="B603" s="453"/>
      <c r="C603" s="453"/>
      <c r="D603" s="453"/>
      <c r="E603" s="453"/>
      <c r="F603" s="453"/>
      <c r="G603" s="453"/>
      <c r="H603" s="453"/>
      <c r="I603" s="453"/>
      <c r="J603" s="453"/>
      <c r="K603" s="453"/>
      <c r="L603" s="453"/>
      <c r="M603" s="453"/>
      <c r="N603" s="453"/>
      <c r="O603" s="665"/>
      <c r="P603" s="665"/>
      <c r="Q603" s="665"/>
      <c r="R603" s="358"/>
      <c r="S603" s="358"/>
      <c r="T603" s="358"/>
      <c r="U603" s="358"/>
      <c r="V603" s="358"/>
      <c r="W603" s="358"/>
      <c r="X603" s="358"/>
      <c r="Y603" s="358"/>
      <c r="Z603" s="358"/>
      <c r="AA603" s="358"/>
    </row>
    <row r="604" spans="2:27" ht="13.5" customHeight="1">
      <c r="B604" s="453"/>
      <c r="C604" s="453"/>
      <c r="D604" s="453"/>
      <c r="E604" s="453"/>
      <c r="F604" s="453"/>
      <c r="G604" s="453"/>
      <c r="H604" s="453"/>
      <c r="I604" s="453"/>
      <c r="J604" s="453"/>
      <c r="K604" s="453"/>
      <c r="L604" s="453"/>
      <c r="M604" s="453"/>
      <c r="N604" s="453"/>
      <c r="O604" s="665"/>
      <c r="P604" s="665"/>
      <c r="Q604" s="665"/>
      <c r="R604" s="358"/>
      <c r="S604" s="358"/>
      <c r="T604" s="358"/>
      <c r="U604" s="358"/>
      <c r="V604" s="358"/>
      <c r="W604" s="358"/>
      <c r="X604" s="358"/>
      <c r="Y604" s="358"/>
      <c r="Z604" s="358"/>
      <c r="AA604" s="358"/>
    </row>
    <row r="605" spans="2:27" ht="13.5" customHeight="1">
      <c r="B605" s="453"/>
      <c r="C605" s="453"/>
      <c r="D605" s="453"/>
      <c r="E605" s="453"/>
      <c r="F605" s="453"/>
      <c r="G605" s="453"/>
      <c r="H605" s="453"/>
      <c r="I605" s="453"/>
      <c r="J605" s="453"/>
      <c r="K605" s="453"/>
      <c r="L605" s="453"/>
      <c r="M605" s="453"/>
      <c r="N605" s="453"/>
      <c r="O605" s="665"/>
      <c r="P605" s="665"/>
      <c r="Q605" s="665"/>
      <c r="R605" s="358"/>
      <c r="S605" s="358"/>
      <c r="T605" s="358"/>
      <c r="U605" s="358"/>
      <c r="V605" s="358"/>
      <c r="W605" s="358"/>
      <c r="X605" s="358"/>
      <c r="Y605" s="358"/>
      <c r="Z605" s="358"/>
      <c r="AA605" s="358"/>
    </row>
    <row r="606" spans="2:27" ht="13.5" customHeight="1">
      <c r="B606" s="453"/>
      <c r="C606" s="453"/>
      <c r="D606" s="453"/>
      <c r="E606" s="453"/>
      <c r="F606" s="453"/>
      <c r="G606" s="453"/>
      <c r="H606" s="453"/>
      <c r="I606" s="453"/>
      <c r="J606" s="453"/>
      <c r="K606" s="453"/>
      <c r="L606" s="453"/>
      <c r="M606" s="453"/>
      <c r="N606" s="453"/>
      <c r="O606" s="665"/>
      <c r="P606" s="665"/>
      <c r="Q606" s="665"/>
      <c r="R606" s="358"/>
      <c r="S606" s="358"/>
      <c r="T606" s="358"/>
      <c r="U606" s="358"/>
      <c r="V606" s="358"/>
      <c r="W606" s="358"/>
      <c r="X606" s="358"/>
      <c r="Y606" s="358"/>
      <c r="Z606" s="358"/>
      <c r="AA606" s="358"/>
    </row>
    <row r="607" spans="2:27" ht="13.5" customHeight="1">
      <c r="B607" s="453"/>
      <c r="C607" s="453"/>
      <c r="D607" s="453"/>
      <c r="E607" s="453"/>
      <c r="F607" s="453"/>
      <c r="G607" s="453"/>
      <c r="H607" s="453"/>
      <c r="I607" s="453"/>
      <c r="J607" s="453"/>
      <c r="K607" s="453"/>
      <c r="L607" s="453"/>
      <c r="M607" s="453"/>
      <c r="N607" s="453"/>
      <c r="O607" s="665"/>
      <c r="P607" s="665"/>
      <c r="Q607" s="665"/>
      <c r="R607" s="358"/>
      <c r="S607" s="358"/>
      <c r="T607" s="358"/>
      <c r="U607" s="358"/>
      <c r="V607" s="358"/>
      <c r="W607" s="358"/>
      <c r="X607" s="358"/>
      <c r="Y607" s="358"/>
      <c r="Z607" s="358"/>
      <c r="AA607" s="358"/>
    </row>
    <row r="608" spans="2:27" ht="13.5" customHeight="1">
      <c r="B608" s="453"/>
      <c r="C608" s="453"/>
      <c r="D608" s="453"/>
      <c r="E608" s="453"/>
      <c r="F608" s="453"/>
      <c r="G608" s="453"/>
      <c r="H608" s="453"/>
      <c r="I608" s="453"/>
      <c r="J608" s="453"/>
      <c r="K608" s="453"/>
      <c r="L608" s="453"/>
      <c r="M608" s="453"/>
      <c r="N608" s="453"/>
      <c r="O608" s="665"/>
      <c r="P608" s="665"/>
      <c r="Q608" s="665"/>
      <c r="R608" s="358"/>
      <c r="S608" s="358"/>
      <c r="T608" s="358"/>
      <c r="U608" s="358"/>
      <c r="V608" s="358"/>
      <c r="W608" s="358"/>
      <c r="X608" s="358"/>
      <c r="Y608" s="358"/>
      <c r="Z608" s="358"/>
      <c r="AA608" s="358"/>
    </row>
    <row r="609" spans="2:27" ht="13.5" customHeight="1">
      <c r="B609" s="453"/>
      <c r="C609" s="453"/>
      <c r="D609" s="453"/>
      <c r="E609" s="453"/>
      <c r="F609" s="453"/>
      <c r="G609" s="453"/>
      <c r="H609" s="453"/>
      <c r="I609" s="453"/>
      <c r="J609" s="453"/>
      <c r="K609" s="453"/>
      <c r="L609" s="453"/>
      <c r="M609" s="453"/>
      <c r="N609" s="453"/>
      <c r="O609" s="665"/>
      <c r="P609" s="665"/>
      <c r="Q609" s="665"/>
      <c r="R609" s="358"/>
      <c r="S609" s="358"/>
      <c r="T609" s="358"/>
      <c r="U609" s="358"/>
      <c r="V609" s="358"/>
      <c r="W609" s="358"/>
      <c r="X609" s="358"/>
      <c r="Y609" s="358"/>
      <c r="Z609" s="358"/>
      <c r="AA609" s="358"/>
    </row>
    <row r="610" spans="2:27" ht="13.5" customHeight="1">
      <c r="B610" s="453"/>
      <c r="C610" s="453"/>
      <c r="D610" s="453"/>
      <c r="E610" s="453"/>
      <c r="F610" s="453"/>
      <c r="G610" s="453"/>
      <c r="H610" s="453"/>
      <c r="I610" s="453"/>
      <c r="J610" s="453"/>
      <c r="K610" s="453"/>
      <c r="L610" s="453"/>
      <c r="M610" s="453"/>
      <c r="N610" s="453"/>
      <c r="O610" s="665"/>
      <c r="P610" s="665"/>
      <c r="Q610" s="665"/>
      <c r="R610" s="358"/>
      <c r="S610" s="358"/>
      <c r="T610" s="358"/>
      <c r="U610" s="358"/>
      <c r="V610" s="358"/>
      <c r="W610" s="358"/>
      <c r="X610" s="358"/>
      <c r="Y610" s="358"/>
      <c r="Z610" s="358"/>
      <c r="AA610" s="358"/>
    </row>
    <row r="611" spans="2:27" ht="13.5" customHeight="1">
      <c r="B611" s="453"/>
      <c r="C611" s="453"/>
      <c r="D611" s="453"/>
      <c r="E611" s="453"/>
      <c r="F611" s="453"/>
      <c r="G611" s="453"/>
      <c r="H611" s="453"/>
      <c r="I611" s="453"/>
      <c r="J611" s="453"/>
      <c r="K611" s="453"/>
      <c r="L611" s="453"/>
      <c r="M611" s="453"/>
      <c r="N611" s="453"/>
      <c r="O611" s="665"/>
      <c r="P611" s="665"/>
      <c r="Q611" s="665"/>
      <c r="R611" s="358"/>
      <c r="S611" s="358"/>
      <c r="T611" s="358"/>
      <c r="U611" s="358"/>
      <c r="V611" s="358"/>
      <c r="W611" s="358"/>
      <c r="X611" s="358"/>
      <c r="Y611" s="358"/>
      <c r="Z611" s="358"/>
      <c r="AA611" s="358"/>
    </row>
    <row r="612" spans="2:27" ht="13.5" customHeight="1">
      <c r="B612" s="453"/>
      <c r="C612" s="453"/>
      <c r="D612" s="453"/>
      <c r="E612" s="453"/>
      <c r="F612" s="453"/>
      <c r="G612" s="453"/>
      <c r="H612" s="453"/>
      <c r="I612" s="453"/>
      <c r="J612" s="453"/>
      <c r="K612" s="453"/>
      <c r="L612" s="453"/>
      <c r="M612" s="453"/>
      <c r="N612" s="453"/>
      <c r="O612" s="665"/>
      <c r="P612" s="665"/>
      <c r="Q612" s="665"/>
      <c r="R612" s="358"/>
      <c r="S612" s="358"/>
      <c r="T612" s="358"/>
      <c r="U612" s="358"/>
      <c r="V612" s="358"/>
      <c r="W612" s="358"/>
      <c r="X612" s="358"/>
      <c r="Y612" s="358"/>
      <c r="Z612" s="358"/>
      <c r="AA612" s="358"/>
    </row>
    <row r="613" spans="2:27" ht="13.5" customHeight="1">
      <c r="B613" s="453"/>
      <c r="C613" s="453"/>
      <c r="D613" s="453"/>
      <c r="E613" s="453"/>
      <c r="F613" s="453"/>
      <c r="G613" s="453"/>
      <c r="H613" s="453"/>
      <c r="I613" s="453"/>
      <c r="J613" s="453"/>
      <c r="K613" s="453"/>
      <c r="L613" s="453"/>
      <c r="M613" s="453"/>
      <c r="N613" s="453"/>
      <c r="O613" s="665"/>
      <c r="P613" s="665"/>
      <c r="Q613" s="665"/>
      <c r="R613" s="358"/>
      <c r="S613" s="358"/>
      <c r="T613" s="358"/>
      <c r="U613" s="358"/>
      <c r="V613" s="358"/>
      <c r="W613" s="358"/>
      <c r="X613" s="358"/>
      <c r="Y613" s="358"/>
      <c r="Z613" s="358"/>
      <c r="AA613" s="358"/>
    </row>
    <row r="614" spans="2:27" ht="13.5" customHeight="1">
      <c r="B614" s="453"/>
      <c r="C614" s="453"/>
      <c r="D614" s="453"/>
      <c r="E614" s="453"/>
      <c r="F614" s="453"/>
      <c r="G614" s="453"/>
      <c r="H614" s="453"/>
      <c r="I614" s="453"/>
      <c r="J614" s="453"/>
      <c r="K614" s="453"/>
      <c r="L614" s="453"/>
      <c r="M614" s="453"/>
      <c r="N614" s="453"/>
      <c r="O614" s="665"/>
      <c r="P614" s="665"/>
      <c r="Q614" s="665"/>
      <c r="R614" s="358"/>
      <c r="S614" s="358"/>
      <c r="T614" s="358"/>
      <c r="U614" s="358"/>
      <c r="V614" s="358"/>
      <c r="W614" s="358"/>
      <c r="X614" s="358"/>
      <c r="Y614" s="358"/>
      <c r="Z614" s="358"/>
      <c r="AA614" s="358"/>
    </row>
    <row r="615" spans="2:27" ht="13.5" customHeight="1">
      <c r="B615" s="453"/>
      <c r="C615" s="453"/>
      <c r="D615" s="453"/>
      <c r="E615" s="453"/>
      <c r="F615" s="453"/>
      <c r="G615" s="453"/>
      <c r="H615" s="453"/>
      <c r="I615" s="453"/>
      <c r="J615" s="453"/>
      <c r="K615" s="453"/>
      <c r="L615" s="453"/>
      <c r="M615" s="453"/>
      <c r="N615" s="453"/>
      <c r="O615" s="665"/>
      <c r="P615" s="665"/>
      <c r="Q615" s="665"/>
      <c r="R615" s="358"/>
      <c r="S615" s="358"/>
      <c r="T615" s="358"/>
      <c r="U615" s="358"/>
      <c r="V615" s="358"/>
      <c r="W615" s="358"/>
      <c r="X615" s="358"/>
      <c r="Y615" s="358"/>
      <c r="Z615" s="358"/>
      <c r="AA615" s="358"/>
    </row>
    <row r="616" spans="2:27" ht="13.5" customHeight="1">
      <c r="B616" s="453"/>
      <c r="C616" s="453"/>
      <c r="D616" s="453"/>
      <c r="E616" s="453"/>
      <c r="F616" s="453"/>
      <c r="G616" s="453"/>
      <c r="H616" s="453"/>
      <c r="I616" s="453"/>
      <c r="J616" s="453"/>
      <c r="K616" s="453"/>
      <c r="L616" s="453"/>
      <c r="M616" s="453"/>
      <c r="N616" s="453"/>
      <c r="O616" s="665"/>
      <c r="P616" s="665"/>
      <c r="Q616" s="665"/>
      <c r="R616" s="358"/>
      <c r="S616" s="358"/>
      <c r="T616" s="358"/>
      <c r="U616" s="358"/>
      <c r="V616" s="358"/>
      <c r="W616" s="358"/>
      <c r="X616" s="358"/>
      <c r="Y616" s="358"/>
      <c r="Z616" s="358"/>
      <c r="AA616" s="358"/>
    </row>
    <row r="617" spans="2:27" ht="13.5" customHeight="1">
      <c r="B617" s="453"/>
      <c r="C617" s="453"/>
      <c r="D617" s="453"/>
      <c r="E617" s="453"/>
      <c r="F617" s="453"/>
      <c r="G617" s="453"/>
      <c r="H617" s="453"/>
      <c r="I617" s="453"/>
      <c r="J617" s="453"/>
      <c r="K617" s="453"/>
      <c r="L617" s="453"/>
      <c r="M617" s="453"/>
      <c r="N617" s="453"/>
      <c r="O617" s="665"/>
      <c r="P617" s="665"/>
      <c r="Q617" s="665"/>
      <c r="R617" s="358"/>
      <c r="S617" s="358"/>
      <c r="T617" s="358"/>
      <c r="U617" s="358"/>
      <c r="V617" s="358"/>
      <c r="W617" s="358"/>
      <c r="X617" s="358"/>
      <c r="Y617" s="358"/>
      <c r="Z617" s="358"/>
      <c r="AA617" s="358"/>
    </row>
    <row r="618" spans="2:27" ht="13.5" customHeight="1">
      <c r="B618" s="453"/>
      <c r="C618" s="453"/>
      <c r="D618" s="453"/>
      <c r="E618" s="453"/>
      <c r="F618" s="453"/>
      <c r="G618" s="453"/>
      <c r="H618" s="453"/>
      <c r="I618" s="453"/>
      <c r="J618" s="453"/>
      <c r="K618" s="453"/>
      <c r="L618" s="453"/>
      <c r="M618" s="453"/>
      <c r="N618" s="453"/>
      <c r="O618" s="665"/>
      <c r="P618" s="665"/>
      <c r="Q618" s="665"/>
      <c r="R618" s="358"/>
      <c r="S618" s="358"/>
      <c r="T618" s="358"/>
      <c r="U618" s="358"/>
      <c r="V618" s="358"/>
      <c r="W618" s="358"/>
      <c r="X618" s="358"/>
      <c r="Y618" s="358"/>
      <c r="Z618" s="358"/>
      <c r="AA618" s="358"/>
    </row>
    <row r="619" spans="2:27" ht="13.5" customHeight="1">
      <c r="B619" s="453"/>
      <c r="C619" s="453"/>
      <c r="D619" s="453"/>
      <c r="E619" s="453"/>
      <c r="F619" s="453"/>
      <c r="G619" s="453"/>
      <c r="H619" s="453"/>
      <c r="I619" s="453"/>
      <c r="J619" s="453"/>
      <c r="K619" s="453"/>
      <c r="L619" s="453"/>
      <c r="M619" s="453"/>
      <c r="N619" s="453"/>
      <c r="O619" s="665"/>
      <c r="P619" s="665"/>
      <c r="Q619" s="665"/>
      <c r="R619" s="358"/>
      <c r="S619" s="358"/>
      <c r="T619" s="358"/>
      <c r="U619" s="358"/>
      <c r="V619" s="358"/>
      <c r="W619" s="358"/>
      <c r="X619" s="358"/>
      <c r="Y619" s="358"/>
      <c r="Z619" s="358"/>
      <c r="AA619" s="358"/>
    </row>
    <row r="620" spans="2:27" ht="13.5" customHeight="1">
      <c r="B620" s="453"/>
      <c r="C620" s="453"/>
      <c r="D620" s="453"/>
      <c r="E620" s="453"/>
      <c r="F620" s="453"/>
      <c r="G620" s="453"/>
      <c r="H620" s="453"/>
      <c r="I620" s="453"/>
      <c r="J620" s="453"/>
      <c r="K620" s="453"/>
      <c r="L620" s="453"/>
      <c r="M620" s="453"/>
      <c r="N620" s="453"/>
      <c r="O620" s="665"/>
      <c r="P620" s="665"/>
      <c r="Q620" s="665"/>
      <c r="R620" s="358"/>
      <c r="S620" s="358"/>
      <c r="T620" s="358"/>
      <c r="U620" s="358"/>
      <c r="V620" s="358"/>
      <c r="W620" s="358"/>
      <c r="X620" s="358"/>
      <c r="Y620" s="358"/>
      <c r="Z620" s="358"/>
      <c r="AA620" s="358"/>
    </row>
    <row r="621" spans="2:27" ht="13.5" customHeight="1">
      <c r="B621" s="453"/>
      <c r="C621" s="453"/>
      <c r="D621" s="453"/>
      <c r="E621" s="453"/>
      <c r="F621" s="453"/>
      <c r="G621" s="453"/>
      <c r="H621" s="453"/>
      <c r="I621" s="453"/>
      <c r="J621" s="453"/>
      <c r="K621" s="453"/>
      <c r="L621" s="453"/>
      <c r="M621" s="453"/>
      <c r="N621" s="453"/>
      <c r="O621" s="665"/>
      <c r="P621" s="665"/>
      <c r="Q621" s="665"/>
      <c r="R621" s="358"/>
      <c r="S621" s="358"/>
      <c r="T621" s="358"/>
      <c r="U621" s="358"/>
      <c r="V621" s="358"/>
      <c r="W621" s="358"/>
      <c r="X621" s="358"/>
      <c r="Y621" s="358"/>
      <c r="Z621" s="358"/>
      <c r="AA621" s="358"/>
    </row>
    <row r="622" spans="2:27" ht="13.5" customHeight="1">
      <c r="B622" s="453"/>
      <c r="C622" s="453"/>
      <c r="D622" s="453"/>
      <c r="E622" s="453"/>
      <c r="F622" s="453"/>
      <c r="G622" s="453"/>
      <c r="H622" s="453"/>
      <c r="I622" s="453"/>
      <c r="J622" s="453"/>
      <c r="K622" s="453"/>
      <c r="L622" s="453"/>
      <c r="M622" s="453"/>
      <c r="N622" s="453"/>
      <c r="O622" s="665"/>
      <c r="P622" s="665"/>
      <c r="Q622" s="665"/>
      <c r="R622" s="358"/>
      <c r="S622" s="358"/>
      <c r="T622" s="358"/>
      <c r="U622" s="358"/>
      <c r="V622" s="358"/>
      <c r="W622" s="358"/>
      <c r="X622" s="358"/>
      <c r="Y622" s="358"/>
      <c r="Z622" s="358"/>
      <c r="AA622" s="358"/>
    </row>
    <row r="623" spans="2:27" ht="13.5" customHeight="1">
      <c r="B623" s="453"/>
      <c r="C623" s="453"/>
      <c r="D623" s="453"/>
      <c r="E623" s="453"/>
      <c r="F623" s="453"/>
      <c r="G623" s="453"/>
      <c r="H623" s="453"/>
      <c r="I623" s="453"/>
      <c r="J623" s="453"/>
      <c r="K623" s="453"/>
      <c r="L623" s="453"/>
      <c r="M623" s="453"/>
      <c r="N623" s="453"/>
      <c r="O623" s="665"/>
      <c r="P623" s="665"/>
      <c r="Q623" s="665"/>
      <c r="R623" s="358"/>
      <c r="S623" s="358"/>
      <c r="T623" s="358"/>
      <c r="U623" s="358"/>
      <c r="V623" s="358"/>
      <c r="W623" s="358"/>
      <c r="X623" s="358"/>
      <c r="Y623" s="358"/>
      <c r="Z623" s="358"/>
      <c r="AA623" s="358"/>
    </row>
    <row r="624" spans="2:27" ht="13.5" customHeight="1">
      <c r="B624" s="453"/>
      <c r="C624" s="453"/>
      <c r="D624" s="453"/>
      <c r="E624" s="453"/>
      <c r="F624" s="453"/>
      <c r="G624" s="453"/>
      <c r="H624" s="453"/>
      <c r="I624" s="453"/>
      <c r="J624" s="453"/>
      <c r="K624" s="453"/>
      <c r="L624" s="453"/>
      <c r="M624" s="453"/>
      <c r="N624" s="453"/>
      <c r="O624" s="665"/>
      <c r="P624" s="665"/>
      <c r="Q624" s="665"/>
      <c r="R624" s="358"/>
      <c r="S624" s="358"/>
      <c r="T624" s="358"/>
      <c r="U624" s="358"/>
      <c r="V624" s="358"/>
      <c r="W624" s="358"/>
      <c r="X624" s="358"/>
      <c r="Y624" s="358"/>
      <c r="Z624" s="358"/>
      <c r="AA624" s="358"/>
    </row>
    <row r="625" spans="2:27" ht="13.5" customHeight="1">
      <c r="B625" s="453"/>
      <c r="C625" s="453"/>
      <c r="D625" s="453"/>
      <c r="E625" s="453"/>
      <c r="F625" s="453"/>
      <c r="G625" s="453"/>
      <c r="H625" s="453"/>
      <c r="I625" s="453"/>
      <c r="J625" s="453"/>
      <c r="K625" s="453"/>
      <c r="L625" s="453"/>
      <c r="M625" s="453"/>
      <c r="N625" s="453"/>
      <c r="O625" s="665"/>
      <c r="P625" s="665"/>
      <c r="Q625" s="665"/>
      <c r="R625" s="358"/>
      <c r="S625" s="358"/>
      <c r="T625" s="358"/>
      <c r="U625" s="358"/>
      <c r="V625" s="358"/>
      <c r="W625" s="358"/>
      <c r="X625" s="358"/>
      <c r="Y625" s="358"/>
      <c r="Z625" s="358"/>
      <c r="AA625" s="358"/>
    </row>
    <row r="626" spans="2:27" ht="13.5" customHeight="1">
      <c r="B626" s="453"/>
      <c r="C626" s="453"/>
      <c r="D626" s="453"/>
      <c r="E626" s="453"/>
      <c r="F626" s="453"/>
      <c r="G626" s="453"/>
      <c r="H626" s="453"/>
      <c r="I626" s="453"/>
      <c r="J626" s="453"/>
      <c r="K626" s="453"/>
      <c r="L626" s="453"/>
      <c r="M626" s="453"/>
      <c r="N626" s="453"/>
      <c r="O626" s="665"/>
      <c r="P626" s="665"/>
      <c r="Q626" s="665"/>
      <c r="R626" s="358"/>
      <c r="S626" s="358"/>
      <c r="T626" s="358"/>
      <c r="U626" s="358"/>
      <c r="V626" s="358"/>
      <c r="W626" s="358"/>
      <c r="X626" s="358"/>
      <c r="Y626" s="358"/>
      <c r="Z626" s="358"/>
      <c r="AA626" s="358"/>
    </row>
    <row r="627" spans="2:27" ht="13.5" customHeight="1">
      <c r="B627" s="453"/>
      <c r="C627" s="453"/>
      <c r="D627" s="453"/>
      <c r="E627" s="453"/>
      <c r="F627" s="453"/>
      <c r="G627" s="453"/>
      <c r="H627" s="453"/>
      <c r="I627" s="453"/>
      <c r="J627" s="453"/>
      <c r="K627" s="453"/>
      <c r="L627" s="453"/>
      <c r="M627" s="453"/>
      <c r="N627" s="453"/>
      <c r="O627" s="665"/>
      <c r="P627" s="665"/>
      <c r="Q627" s="665"/>
      <c r="R627" s="358"/>
      <c r="S627" s="358"/>
      <c r="T627" s="358"/>
      <c r="U627" s="358"/>
      <c r="V627" s="358"/>
      <c r="W627" s="358"/>
      <c r="X627" s="358"/>
      <c r="Y627" s="358"/>
      <c r="Z627" s="358"/>
      <c r="AA627" s="358"/>
    </row>
    <row r="628" spans="2:27" ht="13.5" customHeight="1">
      <c r="B628" s="453"/>
      <c r="C628" s="453"/>
      <c r="D628" s="453"/>
      <c r="E628" s="453"/>
      <c r="F628" s="453"/>
      <c r="G628" s="453"/>
      <c r="H628" s="453"/>
      <c r="I628" s="453"/>
      <c r="J628" s="453"/>
      <c r="K628" s="453"/>
      <c r="L628" s="453"/>
      <c r="M628" s="453"/>
      <c r="N628" s="453"/>
      <c r="O628" s="665"/>
      <c r="P628" s="665"/>
      <c r="Q628" s="665"/>
      <c r="R628" s="358"/>
      <c r="S628" s="358"/>
      <c r="T628" s="358"/>
      <c r="U628" s="358"/>
      <c r="V628" s="358"/>
      <c r="W628" s="358"/>
      <c r="X628" s="358"/>
      <c r="Y628" s="358"/>
      <c r="Z628" s="358"/>
      <c r="AA628" s="358"/>
    </row>
    <row r="629" spans="2:27" ht="13.5" customHeight="1">
      <c r="B629" s="453"/>
      <c r="C629" s="453"/>
      <c r="D629" s="453"/>
      <c r="E629" s="453"/>
      <c r="F629" s="453"/>
      <c r="G629" s="453"/>
      <c r="H629" s="453"/>
      <c r="I629" s="453"/>
      <c r="J629" s="453"/>
      <c r="K629" s="453"/>
      <c r="L629" s="453"/>
      <c r="M629" s="453"/>
      <c r="N629" s="453"/>
      <c r="O629" s="665"/>
      <c r="P629" s="665"/>
      <c r="Q629" s="665"/>
      <c r="R629" s="358"/>
      <c r="S629" s="358"/>
      <c r="T629" s="358"/>
      <c r="U629" s="358"/>
      <c r="V629" s="358"/>
      <c r="W629" s="358"/>
      <c r="X629" s="358"/>
      <c r="Y629" s="358"/>
      <c r="Z629" s="358"/>
      <c r="AA629" s="358"/>
    </row>
    <row r="630" spans="2:27" ht="13.5" customHeight="1">
      <c r="B630" s="453"/>
      <c r="C630" s="453"/>
      <c r="D630" s="453"/>
      <c r="E630" s="453"/>
      <c r="F630" s="453"/>
      <c r="G630" s="453"/>
      <c r="H630" s="453"/>
      <c r="I630" s="453"/>
      <c r="J630" s="453"/>
      <c r="K630" s="453"/>
      <c r="L630" s="453"/>
      <c r="M630" s="453"/>
      <c r="N630" s="453"/>
      <c r="O630" s="665"/>
      <c r="P630" s="665"/>
      <c r="Q630" s="665"/>
      <c r="R630" s="358"/>
      <c r="S630" s="358"/>
      <c r="T630" s="358"/>
      <c r="U630" s="358"/>
      <c r="V630" s="358"/>
      <c r="W630" s="358"/>
      <c r="X630" s="358"/>
      <c r="Y630" s="358"/>
      <c r="Z630" s="358"/>
      <c r="AA630" s="358"/>
    </row>
    <row r="631" spans="2:27" ht="13.5" customHeight="1">
      <c r="B631" s="453"/>
      <c r="C631" s="453"/>
      <c r="D631" s="453"/>
      <c r="E631" s="453"/>
      <c r="F631" s="453"/>
      <c r="G631" s="453"/>
      <c r="H631" s="453"/>
      <c r="I631" s="453"/>
      <c r="J631" s="453"/>
      <c r="K631" s="453"/>
      <c r="L631" s="453"/>
      <c r="M631" s="453"/>
      <c r="N631" s="453"/>
      <c r="O631" s="665"/>
      <c r="P631" s="665"/>
      <c r="Q631" s="665"/>
      <c r="R631" s="358"/>
      <c r="S631" s="358"/>
      <c r="T631" s="358"/>
      <c r="U631" s="358"/>
      <c r="V631" s="358"/>
      <c r="W631" s="358"/>
      <c r="X631" s="358"/>
      <c r="Y631" s="358"/>
      <c r="Z631" s="358"/>
      <c r="AA631" s="358"/>
    </row>
    <row r="632" spans="2:27" ht="13.5" customHeight="1">
      <c r="B632" s="453"/>
      <c r="C632" s="453"/>
      <c r="D632" s="453"/>
      <c r="E632" s="453"/>
      <c r="F632" s="453"/>
      <c r="G632" s="453"/>
      <c r="H632" s="453"/>
      <c r="I632" s="453"/>
      <c r="J632" s="453"/>
      <c r="K632" s="453"/>
      <c r="L632" s="453"/>
      <c r="M632" s="453"/>
      <c r="N632" s="453"/>
      <c r="O632" s="665"/>
      <c r="P632" s="665"/>
      <c r="Q632" s="665"/>
      <c r="R632" s="358"/>
      <c r="S632" s="358"/>
      <c r="T632" s="358"/>
      <c r="U632" s="358"/>
      <c r="V632" s="358"/>
      <c r="W632" s="358"/>
      <c r="X632" s="358"/>
      <c r="Y632" s="358"/>
      <c r="Z632" s="358"/>
      <c r="AA632" s="358"/>
    </row>
    <row r="633" spans="2:27" ht="13.5" customHeight="1">
      <c r="B633" s="453"/>
      <c r="C633" s="453"/>
      <c r="D633" s="453"/>
      <c r="E633" s="453"/>
      <c r="F633" s="453"/>
      <c r="G633" s="453"/>
      <c r="H633" s="453"/>
      <c r="I633" s="453"/>
      <c r="J633" s="453"/>
      <c r="K633" s="453"/>
      <c r="L633" s="453"/>
      <c r="M633" s="453"/>
      <c r="N633" s="453"/>
      <c r="O633" s="665"/>
      <c r="P633" s="665"/>
      <c r="Q633" s="665"/>
      <c r="R633" s="358"/>
      <c r="S633" s="358"/>
      <c r="T633" s="358"/>
      <c r="U633" s="358"/>
      <c r="V633" s="358"/>
      <c r="W633" s="358"/>
      <c r="X633" s="358"/>
      <c r="Y633" s="358"/>
      <c r="Z633" s="358"/>
      <c r="AA633" s="358"/>
    </row>
    <row r="634" spans="2:27" ht="13.5" customHeight="1">
      <c r="B634" s="453"/>
      <c r="C634" s="453"/>
      <c r="D634" s="453"/>
      <c r="E634" s="453"/>
      <c r="F634" s="453"/>
      <c r="G634" s="453"/>
      <c r="H634" s="453"/>
      <c r="I634" s="453"/>
      <c r="J634" s="453"/>
      <c r="K634" s="453"/>
      <c r="L634" s="453"/>
      <c r="M634" s="453"/>
      <c r="N634" s="453"/>
      <c r="O634" s="665"/>
      <c r="P634" s="665"/>
      <c r="Q634" s="665"/>
      <c r="R634" s="358"/>
      <c r="S634" s="358"/>
      <c r="T634" s="358"/>
      <c r="U634" s="358"/>
      <c r="V634" s="358"/>
      <c r="W634" s="358"/>
      <c r="X634" s="358"/>
      <c r="Y634" s="358"/>
      <c r="Z634" s="358"/>
      <c r="AA634" s="358"/>
    </row>
    <row r="635" spans="2:27" ht="13.5" customHeight="1">
      <c r="B635" s="453"/>
      <c r="C635" s="453"/>
      <c r="D635" s="453"/>
      <c r="E635" s="453"/>
      <c r="F635" s="453"/>
      <c r="G635" s="453"/>
      <c r="H635" s="453"/>
      <c r="I635" s="453"/>
      <c r="J635" s="453"/>
      <c r="K635" s="453"/>
      <c r="L635" s="453"/>
      <c r="M635" s="453"/>
      <c r="N635" s="453"/>
      <c r="O635" s="665"/>
      <c r="P635" s="665"/>
      <c r="Q635" s="665"/>
      <c r="R635" s="358"/>
      <c r="S635" s="358"/>
      <c r="T635" s="358"/>
      <c r="U635" s="358"/>
      <c r="V635" s="358"/>
      <c r="W635" s="358"/>
      <c r="X635" s="358"/>
      <c r="Y635" s="358"/>
      <c r="Z635" s="358"/>
      <c r="AA635" s="358"/>
    </row>
    <row r="636" spans="2:27" ht="13.5" customHeight="1">
      <c r="B636" s="453"/>
      <c r="C636" s="453"/>
      <c r="D636" s="453"/>
      <c r="E636" s="453"/>
      <c r="F636" s="453"/>
      <c r="G636" s="453"/>
      <c r="H636" s="453"/>
      <c r="I636" s="453"/>
      <c r="J636" s="453"/>
      <c r="K636" s="453"/>
      <c r="L636" s="453"/>
      <c r="M636" s="453"/>
      <c r="N636" s="453"/>
      <c r="O636" s="665"/>
      <c r="P636" s="665"/>
      <c r="Q636" s="665"/>
      <c r="R636" s="358"/>
      <c r="S636" s="358"/>
      <c r="T636" s="358"/>
      <c r="U636" s="358"/>
      <c r="V636" s="358"/>
      <c r="W636" s="358"/>
      <c r="X636" s="358"/>
      <c r="Y636" s="358"/>
      <c r="Z636" s="358"/>
      <c r="AA636" s="358"/>
    </row>
    <row r="637" spans="2:27" ht="13.5" customHeight="1">
      <c r="B637" s="453"/>
      <c r="C637" s="453"/>
      <c r="D637" s="453"/>
      <c r="E637" s="453"/>
      <c r="F637" s="453"/>
      <c r="G637" s="453"/>
      <c r="H637" s="453"/>
      <c r="I637" s="453"/>
      <c r="J637" s="453"/>
      <c r="K637" s="453"/>
      <c r="L637" s="453"/>
      <c r="M637" s="453"/>
      <c r="N637" s="453"/>
      <c r="O637" s="665"/>
      <c r="P637" s="665"/>
      <c r="Q637" s="665"/>
      <c r="R637" s="358"/>
      <c r="S637" s="358"/>
      <c r="T637" s="358"/>
      <c r="U637" s="358"/>
      <c r="V637" s="358"/>
      <c r="W637" s="358"/>
      <c r="X637" s="358"/>
      <c r="Y637" s="358"/>
      <c r="Z637" s="358"/>
      <c r="AA637" s="358"/>
    </row>
    <row r="638" spans="2:27" ht="13.5" customHeight="1">
      <c r="B638" s="453"/>
      <c r="C638" s="453"/>
      <c r="D638" s="453"/>
      <c r="E638" s="453"/>
      <c r="F638" s="453"/>
      <c r="G638" s="453"/>
      <c r="H638" s="453"/>
      <c r="I638" s="453"/>
      <c r="J638" s="453"/>
      <c r="K638" s="453"/>
      <c r="L638" s="453"/>
      <c r="M638" s="453"/>
      <c r="N638" s="453"/>
      <c r="O638" s="665"/>
      <c r="P638" s="665"/>
      <c r="Q638" s="665"/>
      <c r="R638" s="358"/>
      <c r="S638" s="358"/>
      <c r="T638" s="358"/>
      <c r="U638" s="358"/>
      <c r="V638" s="358"/>
      <c r="W638" s="358"/>
      <c r="X638" s="358"/>
      <c r="Y638" s="358"/>
      <c r="Z638" s="358"/>
      <c r="AA638" s="358"/>
    </row>
    <row r="639" spans="2:27" ht="13.5" customHeight="1">
      <c r="B639" s="453"/>
      <c r="C639" s="453"/>
      <c r="D639" s="453"/>
      <c r="E639" s="453"/>
      <c r="F639" s="453"/>
      <c r="G639" s="453"/>
      <c r="H639" s="453"/>
      <c r="I639" s="453"/>
      <c r="J639" s="453"/>
      <c r="K639" s="453"/>
      <c r="L639" s="453"/>
      <c r="M639" s="453"/>
      <c r="N639" s="453"/>
      <c r="O639" s="665"/>
      <c r="P639" s="665"/>
      <c r="Q639" s="665"/>
      <c r="R639" s="358"/>
      <c r="S639" s="358"/>
      <c r="T639" s="358"/>
      <c r="U639" s="358"/>
      <c r="V639" s="358"/>
      <c r="W639" s="358"/>
      <c r="X639" s="358"/>
      <c r="Y639" s="358"/>
      <c r="Z639" s="358"/>
      <c r="AA639" s="358"/>
    </row>
    <row r="640" spans="2:27" ht="13.5" customHeight="1">
      <c r="B640" s="453"/>
      <c r="C640" s="453"/>
      <c r="D640" s="453"/>
      <c r="E640" s="453"/>
      <c r="F640" s="453"/>
      <c r="G640" s="453"/>
      <c r="H640" s="453"/>
      <c r="I640" s="453"/>
      <c r="J640" s="453"/>
      <c r="K640" s="453"/>
      <c r="L640" s="453"/>
      <c r="M640" s="453"/>
      <c r="N640" s="453"/>
      <c r="O640" s="665"/>
      <c r="P640" s="665"/>
      <c r="Q640" s="665"/>
      <c r="R640" s="358"/>
      <c r="S640" s="358"/>
      <c r="T640" s="358"/>
      <c r="U640" s="358"/>
      <c r="V640" s="358"/>
      <c r="W640" s="358"/>
      <c r="X640" s="358"/>
      <c r="Y640" s="358"/>
      <c r="Z640" s="358"/>
      <c r="AA640" s="358"/>
    </row>
    <row r="641" spans="2:27" ht="13.5" customHeight="1">
      <c r="B641" s="453"/>
      <c r="C641" s="453"/>
      <c r="D641" s="453"/>
      <c r="E641" s="453"/>
      <c r="F641" s="453"/>
      <c r="G641" s="453"/>
      <c r="H641" s="453"/>
      <c r="I641" s="453"/>
      <c r="J641" s="453"/>
      <c r="K641" s="453"/>
      <c r="L641" s="453"/>
      <c r="M641" s="453"/>
      <c r="N641" s="453"/>
      <c r="O641" s="665"/>
      <c r="P641" s="665"/>
      <c r="Q641" s="665"/>
      <c r="R641" s="358"/>
      <c r="S641" s="358"/>
      <c r="T641" s="358"/>
      <c r="U641" s="358"/>
      <c r="V641" s="358"/>
      <c r="W641" s="358"/>
      <c r="X641" s="358"/>
      <c r="Y641" s="358"/>
      <c r="Z641" s="358"/>
      <c r="AA641" s="358"/>
    </row>
    <row r="642" spans="2:27" ht="13.5" customHeight="1">
      <c r="B642" s="453"/>
      <c r="C642" s="453"/>
      <c r="D642" s="453"/>
      <c r="E642" s="453"/>
      <c r="F642" s="453"/>
      <c r="G642" s="453"/>
      <c r="H642" s="453"/>
      <c r="I642" s="453"/>
      <c r="J642" s="453"/>
      <c r="K642" s="453"/>
      <c r="L642" s="453"/>
      <c r="M642" s="453"/>
      <c r="N642" s="453"/>
      <c r="O642" s="665"/>
      <c r="P642" s="665"/>
      <c r="Q642" s="665"/>
      <c r="R642" s="358"/>
      <c r="S642" s="358"/>
      <c r="T642" s="358"/>
      <c r="U642" s="358"/>
      <c r="V642" s="358"/>
      <c r="W642" s="358"/>
      <c r="X642" s="358"/>
      <c r="Y642" s="358"/>
      <c r="Z642" s="358"/>
      <c r="AA642" s="358"/>
    </row>
    <row r="643" spans="2:27" ht="13.5" customHeight="1">
      <c r="B643" s="453"/>
      <c r="C643" s="453"/>
      <c r="D643" s="453"/>
      <c r="E643" s="453"/>
      <c r="F643" s="453"/>
      <c r="G643" s="453"/>
      <c r="H643" s="453"/>
      <c r="I643" s="453"/>
      <c r="J643" s="453"/>
      <c r="K643" s="453"/>
      <c r="L643" s="453"/>
      <c r="M643" s="453"/>
      <c r="N643" s="453"/>
      <c r="O643" s="665"/>
      <c r="P643" s="665"/>
      <c r="Q643" s="665"/>
      <c r="R643" s="358"/>
      <c r="S643" s="358"/>
      <c r="T643" s="358"/>
      <c r="U643" s="358"/>
      <c r="V643" s="358"/>
      <c r="W643" s="358"/>
      <c r="X643" s="358"/>
      <c r="Y643" s="358"/>
      <c r="Z643" s="358"/>
      <c r="AA643" s="358"/>
    </row>
    <row r="644" spans="2:27" ht="13.5" customHeight="1">
      <c r="B644" s="453"/>
      <c r="C644" s="453"/>
      <c r="D644" s="453"/>
      <c r="E644" s="453"/>
      <c r="F644" s="453"/>
      <c r="G644" s="453"/>
      <c r="H644" s="453"/>
      <c r="I644" s="453"/>
      <c r="J644" s="453"/>
      <c r="K644" s="453"/>
      <c r="L644" s="453"/>
      <c r="M644" s="453"/>
      <c r="N644" s="453"/>
      <c r="O644" s="665"/>
      <c r="P644" s="665"/>
      <c r="Q644" s="665"/>
      <c r="R644" s="358"/>
      <c r="S644" s="358"/>
      <c r="T644" s="358"/>
      <c r="U644" s="358"/>
      <c r="V644" s="358"/>
      <c r="W644" s="358"/>
      <c r="X644" s="358"/>
      <c r="Y644" s="358"/>
      <c r="Z644" s="358"/>
      <c r="AA644" s="358"/>
    </row>
    <row r="645" spans="2:27" ht="13.5" customHeight="1">
      <c r="B645" s="453"/>
      <c r="C645" s="453"/>
      <c r="D645" s="453"/>
      <c r="E645" s="453"/>
      <c r="F645" s="453"/>
      <c r="G645" s="453"/>
      <c r="H645" s="453"/>
      <c r="I645" s="453"/>
      <c r="J645" s="453"/>
      <c r="K645" s="453"/>
      <c r="L645" s="453"/>
      <c r="M645" s="453"/>
      <c r="N645" s="453"/>
      <c r="O645" s="665"/>
      <c r="P645" s="665"/>
      <c r="Q645" s="665"/>
      <c r="R645" s="358"/>
      <c r="S645" s="358"/>
      <c r="T645" s="358"/>
      <c r="U645" s="358"/>
      <c r="V645" s="358"/>
      <c r="W645" s="358"/>
      <c r="X645" s="358"/>
      <c r="Y645" s="358"/>
      <c r="Z645" s="358"/>
      <c r="AA645" s="358"/>
    </row>
    <row r="646" spans="2:27" ht="13.5" customHeight="1">
      <c r="B646" s="453"/>
      <c r="C646" s="453"/>
      <c r="D646" s="453"/>
      <c r="E646" s="453"/>
      <c r="F646" s="453"/>
      <c r="G646" s="453"/>
      <c r="H646" s="453"/>
      <c r="I646" s="453"/>
      <c r="J646" s="453"/>
      <c r="K646" s="453"/>
      <c r="L646" s="453"/>
      <c r="M646" s="453"/>
      <c r="N646" s="453"/>
      <c r="O646" s="665"/>
      <c r="P646" s="665"/>
      <c r="Q646" s="665"/>
      <c r="R646" s="358"/>
      <c r="S646" s="358"/>
      <c r="T646" s="358"/>
      <c r="U646" s="358"/>
      <c r="V646" s="358"/>
      <c r="W646" s="358"/>
      <c r="X646" s="358"/>
      <c r="Y646" s="358"/>
      <c r="Z646" s="358"/>
      <c r="AA646" s="358"/>
    </row>
    <row r="647" spans="2:27" ht="13.5" customHeight="1">
      <c r="B647" s="453"/>
      <c r="C647" s="453"/>
      <c r="D647" s="453"/>
      <c r="E647" s="453"/>
      <c r="F647" s="453"/>
      <c r="G647" s="453"/>
      <c r="H647" s="453"/>
      <c r="I647" s="453"/>
      <c r="J647" s="453"/>
      <c r="K647" s="453"/>
      <c r="L647" s="453"/>
      <c r="M647" s="453"/>
      <c r="N647" s="453"/>
      <c r="O647" s="665"/>
      <c r="P647" s="665"/>
      <c r="Q647" s="665"/>
      <c r="R647" s="358"/>
      <c r="S647" s="358"/>
      <c r="T647" s="358"/>
      <c r="U647" s="358"/>
      <c r="V647" s="358"/>
      <c r="W647" s="358"/>
      <c r="X647" s="358"/>
      <c r="Y647" s="358"/>
      <c r="Z647" s="358"/>
      <c r="AA647" s="358"/>
    </row>
    <row r="648" spans="2:27" ht="13.5" customHeight="1">
      <c r="B648" s="453"/>
      <c r="C648" s="453"/>
      <c r="D648" s="453"/>
      <c r="E648" s="453"/>
      <c r="F648" s="453"/>
      <c r="G648" s="453"/>
      <c r="H648" s="453"/>
      <c r="I648" s="453"/>
      <c r="J648" s="453"/>
      <c r="K648" s="453"/>
      <c r="L648" s="453"/>
      <c r="M648" s="453"/>
      <c r="N648" s="453"/>
      <c r="O648" s="665"/>
      <c r="P648" s="665"/>
      <c r="Q648" s="665"/>
      <c r="R648" s="358"/>
      <c r="S648" s="358"/>
      <c r="T648" s="358"/>
      <c r="U648" s="358"/>
      <c r="V648" s="358"/>
      <c r="W648" s="358"/>
      <c r="X648" s="358"/>
      <c r="Y648" s="358"/>
      <c r="Z648" s="358"/>
      <c r="AA648" s="358"/>
    </row>
    <row r="649" spans="2:27" ht="13.5" customHeight="1">
      <c r="B649" s="453"/>
      <c r="C649" s="453"/>
      <c r="D649" s="453"/>
      <c r="E649" s="453"/>
      <c r="F649" s="453"/>
      <c r="G649" s="453"/>
      <c r="H649" s="453"/>
      <c r="I649" s="453"/>
      <c r="J649" s="453"/>
      <c r="K649" s="453"/>
      <c r="L649" s="453"/>
      <c r="M649" s="453"/>
      <c r="N649" s="453"/>
      <c r="O649" s="665"/>
      <c r="P649" s="665"/>
      <c r="Q649" s="665"/>
      <c r="R649" s="358"/>
      <c r="S649" s="358"/>
      <c r="T649" s="358"/>
      <c r="U649" s="358"/>
      <c r="V649" s="358"/>
      <c r="W649" s="358"/>
      <c r="X649" s="358"/>
      <c r="Y649" s="358"/>
      <c r="Z649" s="358"/>
      <c r="AA649" s="358"/>
    </row>
    <row r="650" spans="2:27" ht="13.5" customHeight="1">
      <c r="B650" s="453"/>
      <c r="C650" s="453"/>
      <c r="D650" s="453"/>
      <c r="E650" s="453"/>
      <c r="F650" s="453"/>
      <c r="G650" s="453"/>
      <c r="H650" s="453"/>
      <c r="I650" s="453"/>
      <c r="J650" s="453"/>
      <c r="K650" s="453"/>
      <c r="L650" s="453"/>
      <c r="M650" s="453"/>
      <c r="N650" s="453"/>
      <c r="O650" s="665"/>
      <c r="P650" s="665"/>
      <c r="Q650" s="665"/>
      <c r="R650" s="358"/>
      <c r="S650" s="358"/>
      <c r="T650" s="358"/>
      <c r="U650" s="358"/>
      <c r="V650" s="358"/>
      <c r="W650" s="358"/>
      <c r="X650" s="358"/>
      <c r="Y650" s="358"/>
      <c r="Z650" s="358"/>
      <c r="AA650" s="358"/>
    </row>
    <row r="651" spans="2:27" ht="13.5" customHeight="1">
      <c r="B651" s="453"/>
      <c r="C651" s="453"/>
      <c r="D651" s="453"/>
      <c r="E651" s="453"/>
      <c r="F651" s="453"/>
      <c r="G651" s="453"/>
      <c r="H651" s="453"/>
      <c r="I651" s="453"/>
      <c r="J651" s="453"/>
      <c r="K651" s="453"/>
      <c r="L651" s="453"/>
      <c r="M651" s="453"/>
      <c r="N651" s="453"/>
      <c r="O651" s="665"/>
      <c r="P651" s="665"/>
      <c r="Q651" s="665"/>
      <c r="R651" s="358"/>
      <c r="S651" s="358"/>
      <c r="T651" s="358"/>
      <c r="U651" s="358"/>
      <c r="V651" s="358"/>
      <c r="W651" s="358"/>
      <c r="X651" s="358"/>
      <c r="Y651" s="358"/>
      <c r="Z651" s="358"/>
      <c r="AA651" s="358"/>
    </row>
    <row r="652" spans="2:27" ht="13.5" customHeight="1">
      <c r="B652" s="453"/>
      <c r="C652" s="453"/>
      <c r="D652" s="453"/>
      <c r="E652" s="453"/>
      <c r="F652" s="453"/>
      <c r="G652" s="453"/>
      <c r="H652" s="453"/>
      <c r="I652" s="453"/>
      <c r="J652" s="453"/>
      <c r="K652" s="453"/>
      <c r="L652" s="453"/>
      <c r="M652" s="453"/>
      <c r="N652" s="453"/>
      <c r="O652" s="665"/>
      <c r="P652" s="665"/>
      <c r="Q652" s="665"/>
      <c r="R652" s="358"/>
      <c r="S652" s="358"/>
      <c r="T652" s="358"/>
      <c r="U652" s="358"/>
      <c r="V652" s="358"/>
      <c r="W652" s="358"/>
      <c r="X652" s="358"/>
      <c r="Y652" s="358"/>
      <c r="Z652" s="358"/>
      <c r="AA652" s="358"/>
    </row>
    <row r="653" spans="2:27" ht="13.5" customHeight="1">
      <c r="B653" s="453"/>
      <c r="C653" s="453"/>
      <c r="D653" s="453"/>
      <c r="E653" s="453"/>
      <c r="F653" s="453"/>
      <c r="G653" s="453"/>
      <c r="H653" s="453"/>
      <c r="I653" s="453"/>
      <c r="J653" s="453"/>
      <c r="K653" s="453"/>
      <c r="L653" s="453"/>
      <c r="M653" s="453"/>
      <c r="N653" s="453"/>
      <c r="O653" s="665"/>
      <c r="P653" s="665"/>
      <c r="Q653" s="665"/>
      <c r="R653" s="358"/>
      <c r="S653" s="358"/>
      <c r="T653" s="358"/>
      <c r="U653" s="358"/>
      <c r="V653" s="358"/>
      <c r="W653" s="358"/>
      <c r="X653" s="358"/>
      <c r="Y653" s="358"/>
      <c r="Z653" s="358"/>
      <c r="AA653" s="358"/>
    </row>
    <row r="654" spans="2:27" ht="13.5" customHeight="1">
      <c r="B654" s="453"/>
      <c r="C654" s="453"/>
      <c r="D654" s="453"/>
      <c r="E654" s="453"/>
      <c r="F654" s="453"/>
      <c r="G654" s="453"/>
      <c r="H654" s="453"/>
      <c r="I654" s="453"/>
      <c r="J654" s="453"/>
      <c r="K654" s="453"/>
      <c r="L654" s="453"/>
      <c r="M654" s="453"/>
      <c r="N654" s="453"/>
      <c r="O654" s="665"/>
      <c r="P654" s="665"/>
      <c r="Q654" s="665"/>
      <c r="R654" s="358"/>
      <c r="S654" s="358"/>
      <c r="T654" s="358"/>
      <c r="U654" s="358"/>
      <c r="V654" s="358"/>
      <c r="W654" s="358"/>
      <c r="X654" s="358"/>
      <c r="Y654" s="358"/>
      <c r="Z654" s="358"/>
      <c r="AA654" s="358"/>
    </row>
    <row r="655" spans="2:27" ht="13.5" customHeight="1">
      <c r="B655" s="453"/>
      <c r="C655" s="453"/>
      <c r="D655" s="453"/>
      <c r="E655" s="453"/>
      <c r="F655" s="453"/>
      <c r="G655" s="453"/>
      <c r="H655" s="453"/>
      <c r="I655" s="453"/>
      <c r="J655" s="453"/>
      <c r="K655" s="453"/>
      <c r="L655" s="453"/>
      <c r="M655" s="453"/>
      <c r="N655" s="453"/>
      <c r="O655" s="665"/>
      <c r="P655" s="665"/>
      <c r="Q655" s="665"/>
      <c r="R655" s="358"/>
      <c r="S655" s="358"/>
      <c r="T655" s="358"/>
      <c r="U655" s="358"/>
      <c r="V655" s="358"/>
      <c r="W655" s="358"/>
      <c r="X655" s="358"/>
      <c r="Y655" s="358"/>
      <c r="Z655" s="358"/>
      <c r="AA655" s="358"/>
    </row>
    <row r="656" spans="2:27" ht="13.5" customHeight="1">
      <c r="B656" s="453"/>
      <c r="C656" s="453"/>
      <c r="D656" s="453"/>
      <c r="E656" s="453"/>
      <c r="F656" s="453"/>
      <c r="G656" s="453"/>
      <c r="H656" s="453"/>
      <c r="I656" s="453"/>
      <c r="J656" s="453"/>
      <c r="K656" s="453"/>
      <c r="L656" s="453"/>
      <c r="M656" s="453"/>
      <c r="N656" s="453"/>
      <c r="O656" s="665"/>
      <c r="P656" s="665"/>
      <c r="Q656" s="665"/>
      <c r="R656" s="358"/>
      <c r="S656" s="358"/>
      <c r="T656" s="358"/>
      <c r="U656" s="358"/>
      <c r="V656" s="358"/>
      <c r="W656" s="358"/>
      <c r="X656" s="358"/>
      <c r="Y656" s="358"/>
      <c r="Z656" s="358"/>
      <c r="AA656" s="358"/>
    </row>
    <row r="657" spans="2:27" ht="13.5" customHeight="1">
      <c r="B657" s="453"/>
      <c r="C657" s="453"/>
      <c r="D657" s="453"/>
      <c r="E657" s="453"/>
      <c r="F657" s="453"/>
      <c r="G657" s="453"/>
      <c r="H657" s="453"/>
      <c r="I657" s="453"/>
      <c r="J657" s="453"/>
      <c r="K657" s="453"/>
      <c r="L657" s="453"/>
      <c r="M657" s="453"/>
      <c r="N657" s="453"/>
      <c r="O657" s="665"/>
      <c r="P657" s="665"/>
      <c r="Q657" s="665"/>
      <c r="R657" s="358"/>
      <c r="S657" s="358"/>
      <c r="T657" s="358"/>
      <c r="U657" s="358"/>
      <c r="V657" s="358"/>
      <c r="W657" s="358"/>
      <c r="X657" s="358"/>
      <c r="Y657" s="358"/>
      <c r="Z657" s="358"/>
      <c r="AA657" s="358"/>
    </row>
    <row r="658" spans="2:27" ht="13.5" customHeight="1">
      <c r="B658" s="453"/>
      <c r="C658" s="453"/>
      <c r="D658" s="453"/>
      <c r="E658" s="453"/>
      <c r="F658" s="453"/>
      <c r="G658" s="453"/>
      <c r="H658" s="453"/>
      <c r="I658" s="453"/>
      <c r="J658" s="453"/>
      <c r="K658" s="453"/>
      <c r="L658" s="453"/>
      <c r="M658" s="453"/>
      <c r="N658" s="453"/>
      <c r="O658" s="665"/>
      <c r="P658" s="665"/>
      <c r="Q658" s="665"/>
      <c r="R658" s="358"/>
      <c r="S658" s="358"/>
      <c r="T658" s="358"/>
      <c r="U658" s="358"/>
      <c r="V658" s="358"/>
      <c r="W658" s="358"/>
      <c r="X658" s="358"/>
      <c r="Y658" s="358"/>
      <c r="Z658" s="358"/>
      <c r="AA658" s="358"/>
    </row>
    <row r="659" spans="2:27" ht="13.5" customHeight="1">
      <c r="B659" s="453"/>
      <c r="C659" s="453"/>
      <c r="D659" s="453"/>
      <c r="E659" s="453"/>
      <c r="F659" s="453"/>
      <c r="G659" s="453"/>
      <c r="H659" s="453"/>
      <c r="I659" s="453"/>
      <c r="J659" s="453"/>
      <c r="K659" s="453"/>
      <c r="L659" s="453"/>
      <c r="M659" s="453"/>
      <c r="N659" s="453"/>
      <c r="O659" s="665"/>
      <c r="P659" s="665"/>
      <c r="Q659" s="665"/>
      <c r="R659" s="358"/>
      <c r="S659" s="358"/>
      <c r="T659" s="358"/>
      <c r="U659" s="358"/>
      <c r="V659" s="358"/>
      <c r="W659" s="358"/>
      <c r="X659" s="358"/>
      <c r="Y659" s="358"/>
      <c r="Z659" s="358"/>
      <c r="AA659" s="358"/>
    </row>
    <row r="660" spans="2:27" ht="13.5" customHeight="1">
      <c r="B660" s="453"/>
      <c r="C660" s="453"/>
      <c r="D660" s="453"/>
      <c r="E660" s="453"/>
      <c r="F660" s="453"/>
      <c r="G660" s="453"/>
      <c r="H660" s="453"/>
      <c r="I660" s="453"/>
      <c r="J660" s="453"/>
      <c r="K660" s="453"/>
      <c r="L660" s="453"/>
      <c r="M660" s="453"/>
      <c r="N660" s="453"/>
      <c r="O660" s="665"/>
      <c r="P660" s="665"/>
      <c r="Q660" s="665"/>
      <c r="R660" s="358"/>
      <c r="S660" s="358"/>
      <c r="T660" s="358"/>
      <c r="U660" s="358"/>
      <c r="V660" s="358"/>
      <c r="W660" s="358"/>
      <c r="X660" s="358"/>
      <c r="Y660" s="358"/>
      <c r="Z660" s="358"/>
      <c r="AA660" s="358"/>
    </row>
    <row r="661" spans="2:27" ht="13.5" customHeight="1">
      <c r="B661" s="453"/>
      <c r="C661" s="453"/>
      <c r="D661" s="453"/>
      <c r="E661" s="453"/>
      <c r="F661" s="453"/>
      <c r="G661" s="453"/>
      <c r="H661" s="453"/>
      <c r="I661" s="453"/>
      <c r="J661" s="453"/>
      <c r="K661" s="453"/>
      <c r="L661" s="453"/>
      <c r="M661" s="453"/>
      <c r="N661" s="453"/>
      <c r="O661" s="665"/>
      <c r="P661" s="665"/>
      <c r="Q661" s="665"/>
      <c r="R661" s="358"/>
      <c r="S661" s="358"/>
      <c r="T661" s="358"/>
      <c r="U661" s="358"/>
      <c r="V661" s="358"/>
      <c r="W661" s="358"/>
      <c r="X661" s="358"/>
      <c r="Y661" s="358"/>
      <c r="Z661" s="358"/>
      <c r="AA661" s="358"/>
    </row>
    <row r="662" spans="2:27" ht="13.5" customHeight="1">
      <c r="B662" s="453"/>
      <c r="C662" s="453"/>
      <c r="D662" s="453"/>
      <c r="E662" s="453"/>
      <c r="F662" s="453"/>
      <c r="G662" s="453"/>
      <c r="H662" s="453"/>
      <c r="I662" s="453"/>
      <c r="J662" s="453"/>
      <c r="K662" s="453"/>
      <c r="L662" s="453"/>
      <c r="M662" s="453"/>
      <c r="N662" s="453"/>
      <c r="O662" s="665"/>
      <c r="P662" s="665"/>
      <c r="Q662" s="665"/>
      <c r="R662" s="358"/>
      <c r="S662" s="358"/>
      <c r="T662" s="358"/>
      <c r="U662" s="358"/>
      <c r="V662" s="358"/>
      <c r="W662" s="358"/>
      <c r="X662" s="358"/>
      <c r="Y662" s="358"/>
      <c r="Z662" s="358"/>
      <c r="AA662" s="358"/>
    </row>
    <row r="663" spans="2:27" ht="13.5" customHeight="1">
      <c r="B663" s="453"/>
      <c r="C663" s="453"/>
      <c r="D663" s="453"/>
      <c r="E663" s="453"/>
      <c r="F663" s="453"/>
      <c r="G663" s="453"/>
      <c r="H663" s="453"/>
      <c r="I663" s="453"/>
      <c r="J663" s="453"/>
      <c r="K663" s="453"/>
      <c r="L663" s="453"/>
      <c r="M663" s="453"/>
      <c r="N663" s="453"/>
      <c r="O663" s="665"/>
      <c r="P663" s="665"/>
      <c r="Q663" s="665"/>
      <c r="R663" s="358"/>
      <c r="S663" s="358"/>
      <c r="T663" s="358"/>
      <c r="U663" s="358"/>
      <c r="V663" s="358"/>
      <c r="W663" s="358"/>
      <c r="X663" s="358"/>
      <c r="Y663" s="358"/>
      <c r="Z663" s="358"/>
      <c r="AA663" s="358"/>
    </row>
    <row r="664" spans="2:27" ht="13.5" customHeight="1">
      <c r="B664" s="453"/>
      <c r="C664" s="453"/>
      <c r="D664" s="453"/>
      <c r="E664" s="453"/>
      <c r="F664" s="453"/>
      <c r="G664" s="453"/>
      <c r="H664" s="453"/>
      <c r="I664" s="453"/>
      <c r="J664" s="453"/>
      <c r="K664" s="453"/>
      <c r="L664" s="453"/>
      <c r="M664" s="453"/>
      <c r="N664" s="453"/>
      <c r="O664" s="665"/>
      <c r="P664" s="665"/>
      <c r="Q664" s="665"/>
      <c r="R664" s="358"/>
      <c r="S664" s="358"/>
      <c r="T664" s="358"/>
      <c r="U664" s="358"/>
      <c r="V664" s="358"/>
      <c r="W664" s="358"/>
      <c r="X664" s="358"/>
      <c r="Y664" s="358"/>
      <c r="Z664" s="358"/>
      <c r="AA664" s="358"/>
    </row>
    <row r="665" spans="2:27" ht="13.5" customHeight="1">
      <c r="B665" s="453"/>
      <c r="C665" s="453"/>
      <c r="D665" s="453"/>
      <c r="E665" s="453"/>
      <c r="F665" s="453"/>
      <c r="G665" s="453"/>
      <c r="H665" s="453"/>
      <c r="I665" s="453"/>
      <c r="J665" s="453"/>
      <c r="K665" s="453"/>
      <c r="L665" s="453"/>
      <c r="M665" s="453"/>
      <c r="N665" s="453"/>
      <c r="O665" s="665"/>
      <c r="P665" s="665"/>
      <c r="Q665" s="665"/>
      <c r="R665" s="358"/>
      <c r="S665" s="358"/>
      <c r="T665" s="358"/>
      <c r="U665" s="358"/>
      <c r="V665" s="358"/>
      <c r="W665" s="358"/>
      <c r="X665" s="358"/>
      <c r="Y665" s="358"/>
      <c r="Z665" s="358"/>
      <c r="AA665" s="358"/>
    </row>
    <row r="666" spans="2:27" ht="13.5" customHeight="1">
      <c r="B666" s="453"/>
      <c r="C666" s="453"/>
      <c r="D666" s="453"/>
      <c r="E666" s="453"/>
      <c r="F666" s="453"/>
      <c r="G666" s="453"/>
      <c r="H666" s="453"/>
      <c r="I666" s="453"/>
      <c r="J666" s="453"/>
      <c r="K666" s="453"/>
      <c r="L666" s="453"/>
      <c r="M666" s="453"/>
      <c r="N666" s="453"/>
      <c r="O666" s="665"/>
      <c r="P666" s="665"/>
      <c r="Q666" s="665"/>
      <c r="R666" s="358"/>
      <c r="S666" s="358"/>
      <c r="T666" s="358"/>
      <c r="U666" s="358"/>
      <c r="V666" s="358"/>
      <c r="W666" s="358"/>
      <c r="X666" s="358"/>
      <c r="Y666" s="358"/>
      <c r="Z666" s="358"/>
      <c r="AA666" s="358"/>
    </row>
    <row r="667" spans="2:27" ht="13.5" customHeight="1">
      <c r="B667" s="453"/>
      <c r="C667" s="453"/>
      <c r="D667" s="453"/>
      <c r="E667" s="453"/>
      <c r="F667" s="453"/>
      <c r="G667" s="453"/>
      <c r="H667" s="453"/>
      <c r="I667" s="453"/>
      <c r="J667" s="453"/>
      <c r="K667" s="453"/>
      <c r="L667" s="453"/>
      <c r="M667" s="453"/>
      <c r="N667" s="453"/>
      <c r="O667" s="665"/>
      <c r="P667" s="665"/>
      <c r="Q667" s="665"/>
      <c r="R667" s="358"/>
      <c r="S667" s="358"/>
      <c r="T667" s="358"/>
      <c r="U667" s="358"/>
      <c r="V667" s="358"/>
      <c r="W667" s="358"/>
      <c r="X667" s="358"/>
      <c r="Y667" s="358"/>
      <c r="Z667" s="358"/>
      <c r="AA667" s="358"/>
    </row>
    <row r="668" spans="2:27" ht="13.5" customHeight="1">
      <c r="B668" s="453"/>
      <c r="C668" s="453"/>
      <c r="D668" s="453"/>
      <c r="E668" s="453"/>
      <c r="F668" s="453"/>
      <c r="G668" s="453"/>
      <c r="H668" s="453"/>
      <c r="I668" s="453"/>
      <c r="J668" s="453"/>
      <c r="K668" s="453"/>
      <c r="L668" s="453"/>
      <c r="M668" s="453"/>
      <c r="N668" s="453"/>
      <c r="O668" s="665"/>
      <c r="P668" s="665"/>
      <c r="Q668" s="665"/>
      <c r="R668" s="358"/>
      <c r="S668" s="358"/>
      <c r="T668" s="358"/>
      <c r="U668" s="358"/>
      <c r="V668" s="358"/>
      <c r="W668" s="358"/>
      <c r="X668" s="358"/>
      <c r="Y668" s="358"/>
      <c r="Z668" s="358"/>
      <c r="AA668" s="358"/>
    </row>
    <row r="669" spans="2:27" ht="13.5" customHeight="1">
      <c r="B669" s="453"/>
      <c r="C669" s="453"/>
      <c r="D669" s="453"/>
      <c r="E669" s="453"/>
      <c r="F669" s="453"/>
      <c r="G669" s="453"/>
      <c r="H669" s="453"/>
      <c r="I669" s="453"/>
      <c r="J669" s="453"/>
      <c r="K669" s="453"/>
      <c r="L669" s="453"/>
      <c r="M669" s="453"/>
      <c r="N669" s="453"/>
      <c r="O669" s="665"/>
      <c r="P669" s="665"/>
      <c r="Q669" s="665"/>
      <c r="R669" s="358"/>
      <c r="S669" s="358"/>
      <c r="T669" s="358"/>
      <c r="U669" s="358"/>
      <c r="V669" s="358"/>
      <c r="W669" s="358"/>
      <c r="X669" s="358"/>
      <c r="Y669" s="358"/>
      <c r="Z669" s="358"/>
      <c r="AA669" s="358"/>
    </row>
    <row r="670" spans="2:27" ht="13.5" customHeight="1">
      <c r="B670" s="453"/>
      <c r="C670" s="453"/>
      <c r="D670" s="453"/>
      <c r="E670" s="453"/>
      <c r="F670" s="453"/>
      <c r="G670" s="453"/>
      <c r="H670" s="453"/>
      <c r="I670" s="453"/>
      <c r="J670" s="453"/>
      <c r="K670" s="453"/>
      <c r="L670" s="453"/>
      <c r="M670" s="453"/>
      <c r="N670" s="453"/>
      <c r="O670" s="665"/>
      <c r="P670" s="665"/>
      <c r="Q670" s="665"/>
      <c r="R670" s="358"/>
      <c r="S670" s="358"/>
      <c r="T670" s="358"/>
      <c r="U670" s="358"/>
      <c r="V670" s="358"/>
      <c r="W670" s="358"/>
      <c r="X670" s="358"/>
      <c r="Y670" s="358"/>
      <c r="Z670" s="358"/>
      <c r="AA670" s="358"/>
    </row>
    <row r="671" spans="2:27" ht="13.5" customHeight="1">
      <c r="B671" s="453"/>
      <c r="C671" s="453"/>
      <c r="D671" s="453"/>
      <c r="E671" s="453"/>
      <c r="F671" s="453"/>
      <c r="G671" s="453"/>
      <c r="H671" s="453"/>
      <c r="I671" s="453"/>
      <c r="J671" s="453"/>
      <c r="K671" s="453"/>
      <c r="L671" s="453"/>
      <c r="M671" s="453"/>
      <c r="N671" s="453"/>
      <c r="O671" s="665"/>
      <c r="P671" s="665"/>
      <c r="Q671" s="665"/>
      <c r="R671" s="358"/>
      <c r="S671" s="358"/>
      <c r="T671" s="358"/>
      <c r="U671" s="358"/>
      <c r="V671" s="358"/>
      <c r="W671" s="358"/>
      <c r="X671" s="358"/>
      <c r="Y671" s="358"/>
      <c r="Z671" s="358"/>
      <c r="AA671" s="358"/>
    </row>
    <row r="672" spans="2:27" ht="13.5" customHeight="1">
      <c r="B672" s="453"/>
      <c r="C672" s="453"/>
      <c r="D672" s="453"/>
      <c r="E672" s="453"/>
      <c r="F672" s="453"/>
      <c r="G672" s="453"/>
      <c r="H672" s="453"/>
      <c r="I672" s="453"/>
      <c r="J672" s="453"/>
      <c r="K672" s="453"/>
      <c r="L672" s="453"/>
      <c r="M672" s="453"/>
      <c r="N672" s="453"/>
      <c r="O672" s="665"/>
      <c r="P672" s="665"/>
      <c r="Q672" s="665"/>
      <c r="R672" s="358"/>
      <c r="S672" s="358"/>
      <c r="T672" s="358"/>
      <c r="U672" s="358"/>
      <c r="V672" s="358"/>
      <c r="W672" s="358"/>
      <c r="X672" s="358"/>
      <c r="Y672" s="358"/>
      <c r="Z672" s="358"/>
      <c r="AA672" s="358"/>
    </row>
    <row r="673" spans="2:27" ht="13.5" customHeight="1">
      <c r="B673" s="453"/>
      <c r="C673" s="453"/>
      <c r="D673" s="453"/>
      <c r="E673" s="453"/>
      <c r="F673" s="453"/>
      <c r="G673" s="453"/>
      <c r="H673" s="453"/>
      <c r="I673" s="453"/>
      <c r="J673" s="453"/>
      <c r="K673" s="453"/>
      <c r="L673" s="453"/>
      <c r="M673" s="453"/>
      <c r="N673" s="453"/>
      <c r="O673" s="665"/>
      <c r="P673" s="665"/>
      <c r="Q673" s="665"/>
      <c r="R673" s="358"/>
      <c r="S673" s="358"/>
      <c r="T673" s="358"/>
      <c r="U673" s="358"/>
      <c r="V673" s="358"/>
      <c r="W673" s="358"/>
      <c r="X673" s="358"/>
      <c r="Y673" s="358"/>
      <c r="Z673" s="358"/>
      <c r="AA673" s="358"/>
    </row>
    <row r="674" spans="2:27" ht="13.5" customHeight="1">
      <c r="B674" s="453"/>
      <c r="C674" s="453"/>
      <c r="D674" s="453"/>
      <c r="E674" s="453"/>
      <c r="F674" s="453"/>
      <c r="G674" s="453"/>
      <c r="H674" s="453"/>
      <c r="I674" s="453"/>
      <c r="J674" s="453"/>
      <c r="K674" s="453"/>
      <c r="L674" s="453"/>
      <c r="M674" s="453"/>
      <c r="N674" s="453"/>
      <c r="O674" s="665"/>
      <c r="P674" s="665"/>
      <c r="Q674" s="665"/>
      <c r="R674" s="358"/>
      <c r="S674" s="358"/>
      <c r="T674" s="358"/>
      <c r="U674" s="358"/>
      <c r="V674" s="358"/>
      <c r="W674" s="358"/>
      <c r="X674" s="358"/>
      <c r="Y674" s="358"/>
      <c r="Z674" s="358"/>
      <c r="AA674" s="358"/>
    </row>
    <row r="675" spans="2:27" ht="13.5" customHeight="1">
      <c r="B675" s="453"/>
      <c r="C675" s="453"/>
      <c r="D675" s="453"/>
      <c r="E675" s="453"/>
      <c r="F675" s="453"/>
      <c r="G675" s="453"/>
      <c r="H675" s="453"/>
      <c r="I675" s="453"/>
      <c r="J675" s="453"/>
      <c r="K675" s="453"/>
      <c r="L675" s="453"/>
      <c r="M675" s="453"/>
      <c r="N675" s="453"/>
      <c r="O675" s="665"/>
      <c r="P675" s="665"/>
      <c r="Q675" s="665"/>
      <c r="R675" s="358"/>
      <c r="S675" s="358"/>
      <c r="T675" s="358"/>
      <c r="U675" s="358"/>
      <c r="V675" s="358"/>
      <c r="W675" s="358"/>
      <c r="X675" s="358"/>
      <c r="Y675" s="358"/>
      <c r="Z675" s="358"/>
      <c r="AA675" s="358"/>
    </row>
    <row r="676" spans="2:27" ht="13.5" customHeight="1">
      <c r="B676" s="453"/>
      <c r="C676" s="453"/>
      <c r="D676" s="453"/>
      <c r="E676" s="453"/>
      <c r="F676" s="453"/>
      <c r="G676" s="453"/>
      <c r="H676" s="453"/>
      <c r="I676" s="453"/>
      <c r="J676" s="453"/>
      <c r="K676" s="453"/>
      <c r="L676" s="453"/>
      <c r="M676" s="453"/>
      <c r="N676" s="453"/>
      <c r="O676" s="665"/>
      <c r="P676" s="665"/>
      <c r="Q676" s="665"/>
      <c r="R676" s="358"/>
      <c r="S676" s="358"/>
      <c r="T676" s="358"/>
      <c r="U676" s="358"/>
      <c r="V676" s="358"/>
      <c r="W676" s="358"/>
      <c r="X676" s="358"/>
      <c r="Y676" s="358"/>
      <c r="Z676" s="358"/>
      <c r="AA676" s="358"/>
    </row>
    <row r="677" spans="2:27" ht="13.5" customHeight="1">
      <c r="B677" s="453"/>
      <c r="C677" s="453"/>
      <c r="D677" s="453"/>
      <c r="E677" s="453"/>
      <c r="F677" s="453"/>
      <c r="G677" s="453"/>
      <c r="H677" s="453"/>
      <c r="I677" s="453"/>
      <c r="J677" s="453"/>
      <c r="K677" s="453"/>
      <c r="L677" s="453"/>
      <c r="M677" s="453"/>
      <c r="N677" s="453"/>
      <c r="O677" s="665"/>
      <c r="P677" s="665"/>
      <c r="Q677" s="665"/>
      <c r="R677" s="358"/>
      <c r="S677" s="358"/>
      <c r="T677" s="358"/>
      <c r="U677" s="358"/>
      <c r="V677" s="358"/>
      <c r="W677" s="358"/>
      <c r="X677" s="358"/>
      <c r="Y677" s="358"/>
      <c r="Z677" s="358"/>
      <c r="AA677" s="358"/>
    </row>
    <row r="678" spans="2:27" ht="13.5" customHeight="1">
      <c r="B678" s="453"/>
      <c r="C678" s="453"/>
      <c r="D678" s="453"/>
      <c r="E678" s="453"/>
      <c r="F678" s="453"/>
      <c r="G678" s="453"/>
      <c r="H678" s="453"/>
      <c r="I678" s="453"/>
      <c r="J678" s="453"/>
      <c r="K678" s="453"/>
      <c r="L678" s="453"/>
      <c r="M678" s="453"/>
      <c r="N678" s="453"/>
      <c r="O678" s="665"/>
      <c r="P678" s="665"/>
      <c r="Q678" s="665"/>
      <c r="R678" s="358"/>
      <c r="S678" s="358"/>
      <c r="T678" s="358"/>
      <c r="U678" s="358"/>
      <c r="V678" s="358"/>
      <c r="W678" s="358"/>
      <c r="X678" s="358"/>
      <c r="Y678" s="358"/>
      <c r="Z678" s="358"/>
      <c r="AA678" s="358"/>
    </row>
    <row r="679" spans="2:27" ht="13.5" customHeight="1">
      <c r="B679" s="453"/>
      <c r="C679" s="453"/>
      <c r="D679" s="453"/>
      <c r="E679" s="453"/>
      <c r="F679" s="453"/>
      <c r="G679" s="453"/>
      <c r="H679" s="453"/>
      <c r="I679" s="453"/>
      <c r="J679" s="453"/>
      <c r="K679" s="453"/>
      <c r="L679" s="453"/>
      <c r="M679" s="453"/>
      <c r="N679" s="453"/>
      <c r="O679" s="665"/>
      <c r="P679" s="665"/>
      <c r="Q679" s="665"/>
      <c r="R679" s="358"/>
      <c r="S679" s="358"/>
      <c r="T679" s="358"/>
      <c r="U679" s="358"/>
      <c r="V679" s="358"/>
      <c r="W679" s="358"/>
      <c r="X679" s="358"/>
      <c r="Y679" s="358"/>
      <c r="Z679" s="358"/>
      <c r="AA679" s="358"/>
    </row>
    <row r="680" spans="2:27" ht="13.5" customHeight="1">
      <c r="B680" s="453"/>
      <c r="C680" s="453"/>
      <c r="D680" s="453"/>
      <c r="E680" s="453"/>
      <c r="F680" s="453"/>
      <c r="G680" s="453"/>
      <c r="H680" s="453"/>
      <c r="I680" s="453"/>
      <c r="J680" s="453"/>
      <c r="K680" s="453"/>
      <c r="L680" s="453"/>
      <c r="M680" s="453"/>
      <c r="N680" s="453"/>
      <c r="O680" s="665"/>
      <c r="P680" s="665"/>
      <c r="Q680" s="665"/>
      <c r="R680" s="358"/>
      <c r="S680" s="358"/>
      <c r="T680" s="358"/>
      <c r="U680" s="358"/>
      <c r="V680" s="358"/>
      <c r="W680" s="358"/>
      <c r="X680" s="358"/>
      <c r="Y680" s="358"/>
      <c r="Z680" s="358"/>
      <c r="AA680" s="358"/>
    </row>
    <row r="681" spans="2:27" ht="13.5" customHeight="1">
      <c r="B681" s="453"/>
      <c r="C681" s="453"/>
      <c r="D681" s="453"/>
      <c r="E681" s="453"/>
      <c r="F681" s="453"/>
      <c r="G681" s="453"/>
      <c r="H681" s="453"/>
      <c r="I681" s="453"/>
      <c r="J681" s="453"/>
      <c r="K681" s="453"/>
      <c r="L681" s="453"/>
      <c r="M681" s="453"/>
      <c r="N681" s="453"/>
      <c r="O681" s="665"/>
      <c r="P681" s="665"/>
      <c r="Q681" s="665"/>
      <c r="R681" s="358"/>
      <c r="S681" s="358"/>
      <c r="T681" s="358"/>
      <c r="U681" s="358"/>
      <c r="V681" s="358"/>
      <c r="W681" s="358"/>
      <c r="X681" s="358"/>
      <c r="Y681" s="358"/>
      <c r="Z681" s="358"/>
      <c r="AA681" s="358"/>
    </row>
    <row r="682" spans="2:27" ht="13.5" customHeight="1">
      <c r="B682" s="453"/>
      <c r="C682" s="453"/>
      <c r="D682" s="453"/>
      <c r="E682" s="453"/>
      <c r="F682" s="453"/>
      <c r="G682" s="453"/>
      <c r="H682" s="453"/>
      <c r="I682" s="453"/>
      <c r="J682" s="453"/>
      <c r="K682" s="453"/>
      <c r="L682" s="453"/>
      <c r="M682" s="453"/>
      <c r="N682" s="453"/>
      <c r="O682" s="665"/>
      <c r="P682" s="665"/>
      <c r="Q682" s="665"/>
      <c r="R682" s="358"/>
      <c r="S682" s="358"/>
      <c r="T682" s="358"/>
      <c r="U682" s="358"/>
      <c r="V682" s="358"/>
      <c r="W682" s="358"/>
      <c r="X682" s="358"/>
      <c r="Y682" s="358"/>
      <c r="Z682" s="358"/>
      <c r="AA682" s="358"/>
    </row>
    <row r="683" spans="2:27" ht="13.5" customHeight="1">
      <c r="B683" s="453"/>
      <c r="C683" s="453"/>
      <c r="D683" s="453"/>
      <c r="E683" s="453"/>
      <c r="F683" s="453"/>
      <c r="G683" s="453"/>
      <c r="H683" s="453"/>
      <c r="I683" s="453"/>
      <c r="J683" s="453"/>
      <c r="K683" s="453"/>
      <c r="L683" s="453"/>
      <c r="M683" s="453"/>
      <c r="N683" s="453"/>
      <c r="O683" s="665"/>
      <c r="P683" s="665"/>
      <c r="Q683" s="665"/>
      <c r="R683" s="358"/>
      <c r="S683" s="358"/>
      <c r="T683" s="358"/>
      <c r="U683" s="358"/>
      <c r="V683" s="358"/>
      <c r="W683" s="358"/>
      <c r="X683" s="358"/>
      <c r="Y683" s="358"/>
      <c r="Z683" s="358"/>
      <c r="AA683" s="358"/>
    </row>
    <row r="684" spans="2:27" ht="13.5" customHeight="1">
      <c r="B684" s="453"/>
      <c r="C684" s="453"/>
      <c r="D684" s="453"/>
      <c r="E684" s="453"/>
      <c r="F684" s="453"/>
      <c r="G684" s="453"/>
      <c r="H684" s="453"/>
      <c r="I684" s="453"/>
      <c r="J684" s="453"/>
      <c r="K684" s="453"/>
      <c r="L684" s="453"/>
      <c r="M684" s="453"/>
      <c r="N684" s="453"/>
      <c r="O684" s="665"/>
      <c r="P684" s="665"/>
      <c r="Q684" s="665"/>
      <c r="R684" s="358"/>
      <c r="S684" s="358"/>
      <c r="T684" s="358"/>
      <c r="U684" s="358"/>
      <c r="V684" s="358"/>
      <c r="W684" s="358"/>
      <c r="X684" s="358"/>
      <c r="Y684" s="358"/>
      <c r="Z684" s="358"/>
      <c r="AA684" s="358"/>
    </row>
    <row r="685" spans="2:27" ht="13.5" customHeight="1">
      <c r="B685" s="453"/>
      <c r="C685" s="453"/>
      <c r="D685" s="453"/>
      <c r="E685" s="453"/>
      <c r="F685" s="453"/>
      <c r="G685" s="453"/>
      <c r="H685" s="453"/>
      <c r="I685" s="453"/>
      <c r="J685" s="453"/>
      <c r="K685" s="453"/>
      <c r="L685" s="453"/>
      <c r="M685" s="453"/>
      <c r="N685" s="453"/>
      <c r="O685" s="665"/>
      <c r="P685" s="665"/>
      <c r="Q685" s="665"/>
      <c r="R685" s="358"/>
      <c r="S685" s="358"/>
      <c r="T685" s="358"/>
      <c r="U685" s="358"/>
      <c r="V685" s="358"/>
      <c r="W685" s="358"/>
      <c r="X685" s="358"/>
      <c r="Y685" s="358"/>
      <c r="Z685" s="358"/>
      <c r="AA685" s="358"/>
    </row>
    <row r="686" spans="2:27" ht="13.5" customHeight="1">
      <c r="B686" s="453"/>
      <c r="C686" s="453"/>
      <c r="D686" s="453"/>
      <c r="E686" s="453"/>
      <c r="F686" s="453"/>
      <c r="G686" s="453"/>
      <c r="H686" s="453"/>
      <c r="I686" s="453"/>
      <c r="J686" s="453"/>
      <c r="K686" s="453"/>
      <c r="L686" s="453"/>
      <c r="M686" s="453"/>
      <c r="N686" s="453"/>
      <c r="O686" s="665"/>
      <c r="P686" s="665"/>
      <c r="Q686" s="665"/>
      <c r="R686" s="358"/>
      <c r="S686" s="358"/>
      <c r="T686" s="358"/>
      <c r="U686" s="358"/>
      <c r="V686" s="358"/>
      <c r="W686" s="358"/>
      <c r="X686" s="358"/>
      <c r="Y686" s="358"/>
      <c r="Z686" s="358"/>
      <c r="AA686" s="358"/>
    </row>
    <row r="687" spans="2:27" ht="13.5" customHeight="1">
      <c r="B687" s="453"/>
      <c r="C687" s="453"/>
      <c r="D687" s="453"/>
      <c r="E687" s="453"/>
      <c r="F687" s="453"/>
      <c r="G687" s="453"/>
      <c r="H687" s="453"/>
      <c r="I687" s="453"/>
      <c r="J687" s="453"/>
      <c r="K687" s="453"/>
      <c r="L687" s="453"/>
      <c r="M687" s="453"/>
      <c r="N687" s="453"/>
      <c r="O687" s="665"/>
      <c r="P687" s="665"/>
      <c r="Q687" s="665"/>
      <c r="R687" s="358"/>
      <c r="S687" s="358"/>
      <c r="T687" s="358"/>
      <c r="U687" s="358"/>
      <c r="V687" s="358"/>
      <c r="W687" s="358"/>
      <c r="X687" s="358"/>
      <c r="Y687" s="358"/>
      <c r="Z687" s="358"/>
      <c r="AA687" s="358"/>
    </row>
    <row r="688" spans="2:27" ht="13.5" customHeight="1">
      <c r="B688" s="453"/>
      <c r="C688" s="453"/>
      <c r="D688" s="453"/>
      <c r="E688" s="453"/>
      <c r="F688" s="453"/>
      <c r="G688" s="453"/>
      <c r="H688" s="453"/>
      <c r="I688" s="453"/>
      <c r="J688" s="453"/>
      <c r="K688" s="453"/>
      <c r="L688" s="453"/>
      <c r="M688" s="453"/>
      <c r="N688" s="453"/>
      <c r="O688" s="665"/>
      <c r="P688" s="665"/>
      <c r="Q688" s="665"/>
      <c r="R688" s="358"/>
      <c r="S688" s="358"/>
      <c r="T688" s="358"/>
      <c r="U688" s="358"/>
      <c r="V688" s="358"/>
      <c r="W688" s="358"/>
      <c r="X688" s="358"/>
      <c r="Y688" s="358"/>
      <c r="Z688" s="358"/>
      <c r="AA688" s="358"/>
    </row>
    <row r="689" spans="2:27" ht="13.5" customHeight="1">
      <c r="B689" s="453"/>
      <c r="C689" s="453"/>
      <c r="D689" s="453"/>
      <c r="E689" s="453"/>
      <c r="F689" s="453"/>
      <c r="G689" s="453"/>
      <c r="H689" s="453"/>
      <c r="I689" s="453"/>
      <c r="J689" s="453"/>
      <c r="K689" s="453"/>
      <c r="L689" s="453"/>
      <c r="M689" s="453"/>
      <c r="N689" s="453"/>
      <c r="O689" s="665"/>
      <c r="P689" s="665"/>
      <c r="Q689" s="665"/>
      <c r="R689" s="358"/>
      <c r="S689" s="358"/>
      <c r="T689" s="358"/>
      <c r="U689" s="358"/>
      <c r="V689" s="358"/>
      <c r="W689" s="358"/>
      <c r="X689" s="358"/>
      <c r="Y689" s="358"/>
      <c r="Z689" s="358"/>
      <c r="AA689" s="358"/>
    </row>
    <row r="690" spans="2:27" ht="13.5" customHeight="1">
      <c r="B690" s="453"/>
      <c r="C690" s="453"/>
      <c r="D690" s="453"/>
      <c r="E690" s="453"/>
      <c r="F690" s="453"/>
      <c r="G690" s="453"/>
      <c r="H690" s="453"/>
      <c r="I690" s="453"/>
      <c r="J690" s="453"/>
      <c r="K690" s="453"/>
      <c r="L690" s="453"/>
      <c r="M690" s="453"/>
      <c r="N690" s="453"/>
      <c r="O690" s="665"/>
      <c r="P690" s="665"/>
      <c r="Q690" s="665"/>
      <c r="R690" s="358"/>
      <c r="S690" s="358"/>
      <c r="T690" s="358"/>
      <c r="U690" s="358"/>
      <c r="V690" s="358"/>
      <c r="W690" s="358"/>
      <c r="X690" s="358"/>
      <c r="Y690" s="358"/>
      <c r="Z690" s="358"/>
      <c r="AA690" s="358"/>
    </row>
    <row r="691" spans="2:27" ht="13.5" customHeight="1">
      <c r="B691" s="453"/>
      <c r="C691" s="453"/>
      <c r="D691" s="453"/>
      <c r="E691" s="453"/>
      <c r="F691" s="453"/>
      <c r="G691" s="453"/>
      <c r="H691" s="453"/>
      <c r="I691" s="453"/>
      <c r="J691" s="453"/>
      <c r="K691" s="453"/>
      <c r="L691" s="453"/>
      <c r="M691" s="453"/>
      <c r="N691" s="453"/>
      <c r="O691" s="665"/>
      <c r="P691" s="665"/>
      <c r="Q691" s="665"/>
      <c r="R691" s="358"/>
      <c r="S691" s="358"/>
      <c r="T691" s="358"/>
      <c r="U691" s="358"/>
      <c r="V691" s="358"/>
      <c r="W691" s="358"/>
      <c r="X691" s="358"/>
      <c r="Y691" s="358"/>
      <c r="Z691" s="358"/>
      <c r="AA691" s="358"/>
    </row>
    <row r="692" spans="2:27" ht="13.5" customHeight="1">
      <c r="B692" s="453"/>
      <c r="C692" s="453"/>
      <c r="D692" s="453"/>
      <c r="E692" s="453"/>
      <c r="F692" s="453"/>
      <c r="G692" s="453"/>
      <c r="H692" s="453"/>
      <c r="I692" s="453"/>
      <c r="J692" s="453"/>
      <c r="K692" s="453"/>
      <c r="L692" s="453"/>
      <c r="M692" s="453"/>
      <c r="N692" s="453"/>
      <c r="O692" s="665"/>
      <c r="P692" s="665"/>
      <c r="Q692" s="665"/>
      <c r="R692" s="358"/>
      <c r="S692" s="358"/>
      <c r="T692" s="358"/>
      <c r="U692" s="358"/>
      <c r="V692" s="358"/>
      <c r="W692" s="358"/>
      <c r="X692" s="358"/>
      <c r="Y692" s="358"/>
      <c r="Z692" s="358"/>
      <c r="AA692" s="358"/>
    </row>
    <row r="693" spans="2:27" ht="13.5" customHeight="1">
      <c r="B693" s="453"/>
      <c r="C693" s="453"/>
      <c r="D693" s="453"/>
      <c r="E693" s="453"/>
      <c r="F693" s="453"/>
      <c r="G693" s="453"/>
      <c r="H693" s="453"/>
      <c r="I693" s="453"/>
      <c r="J693" s="453"/>
      <c r="K693" s="453"/>
      <c r="L693" s="453"/>
      <c r="M693" s="453"/>
      <c r="N693" s="453"/>
      <c r="O693" s="665"/>
      <c r="P693" s="665"/>
      <c r="Q693" s="665"/>
      <c r="R693" s="358"/>
      <c r="S693" s="358"/>
      <c r="T693" s="358"/>
      <c r="U693" s="358"/>
      <c r="V693" s="358"/>
      <c r="W693" s="358"/>
      <c r="X693" s="358"/>
      <c r="Y693" s="358"/>
      <c r="Z693" s="358"/>
      <c r="AA693" s="358"/>
    </row>
    <row r="694" spans="2:27" ht="13.5" customHeight="1">
      <c r="B694" s="453"/>
      <c r="C694" s="453"/>
      <c r="D694" s="453"/>
      <c r="E694" s="453"/>
      <c r="F694" s="453"/>
      <c r="G694" s="453"/>
      <c r="H694" s="453"/>
      <c r="I694" s="453"/>
      <c r="J694" s="453"/>
      <c r="K694" s="453"/>
      <c r="L694" s="453"/>
      <c r="M694" s="453"/>
      <c r="N694" s="453"/>
      <c r="O694" s="665"/>
      <c r="P694" s="665"/>
      <c r="Q694" s="665"/>
      <c r="R694" s="358"/>
      <c r="S694" s="358"/>
      <c r="T694" s="358"/>
      <c r="U694" s="358"/>
      <c r="V694" s="358"/>
      <c r="W694" s="358"/>
      <c r="X694" s="358"/>
      <c r="Y694" s="358"/>
      <c r="Z694" s="358"/>
      <c r="AA694" s="358"/>
    </row>
    <row r="695" spans="2:27" ht="13.5" customHeight="1">
      <c r="B695" s="453"/>
      <c r="C695" s="453"/>
      <c r="D695" s="453"/>
      <c r="E695" s="453"/>
      <c r="F695" s="453"/>
      <c r="G695" s="453"/>
      <c r="H695" s="453"/>
      <c r="I695" s="453"/>
      <c r="J695" s="453"/>
      <c r="K695" s="453"/>
      <c r="L695" s="453"/>
      <c r="M695" s="453"/>
      <c r="N695" s="453"/>
      <c r="O695" s="665"/>
      <c r="P695" s="665"/>
      <c r="Q695" s="665"/>
      <c r="R695" s="358"/>
      <c r="S695" s="358"/>
      <c r="T695" s="358"/>
      <c r="U695" s="358"/>
      <c r="V695" s="358"/>
      <c r="W695" s="358"/>
      <c r="X695" s="358"/>
      <c r="Y695" s="358"/>
      <c r="Z695" s="358"/>
      <c r="AA695" s="358"/>
    </row>
    <row r="696" spans="2:27" ht="13.5" customHeight="1">
      <c r="B696" s="453"/>
      <c r="C696" s="453"/>
      <c r="D696" s="453"/>
      <c r="E696" s="453"/>
      <c r="F696" s="453"/>
      <c r="G696" s="453"/>
      <c r="H696" s="453"/>
      <c r="I696" s="453"/>
      <c r="J696" s="453"/>
      <c r="K696" s="453"/>
      <c r="L696" s="453"/>
      <c r="M696" s="453"/>
      <c r="N696" s="453"/>
      <c r="O696" s="665"/>
      <c r="P696" s="665"/>
      <c r="Q696" s="665"/>
      <c r="R696" s="358"/>
      <c r="S696" s="358"/>
      <c r="T696" s="358"/>
      <c r="U696" s="358"/>
      <c r="V696" s="358"/>
      <c r="W696" s="358"/>
      <c r="X696" s="358"/>
      <c r="Y696" s="358"/>
      <c r="Z696" s="358"/>
      <c r="AA696" s="358"/>
    </row>
    <row r="697" spans="2:27" ht="13.5" customHeight="1">
      <c r="B697" s="453"/>
      <c r="C697" s="453"/>
      <c r="D697" s="453"/>
      <c r="E697" s="453"/>
      <c r="F697" s="453"/>
      <c r="G697" s="453"/>
      <c r="H697" s="453"/>
      <c r="I697" s="453"/>
      <c r="J697" s="453"/>
      <c r="K697" s="453"/>
      <c r="L697" s="453"/>
      <c r="M697" s="453"/>
      <c r="N697" s="453"/>
      <c r="O697" s="665"/>
      <c r="P697" s="665"/>
      <c r="Q697" s="665"/>
      <c r="R697" s="358"/>
      <c r="S697" s="358"/>
      <c r="T697" s="358"/>
      <c r="U697" s="358"/>
      <c r="V697" s="358"/>
      <c r="W697" s="358"/>
      <c r="X697" s="358"/>
      <c r="Y697" s="358"/>
      <c r="Z697" s="358"/>
      <c r="AA697" s="358"/>
    </row>
    <row r="698" spans="2:27" ht="13.5" customHeight="1">
      <c r="B698" s="453"/>
      <c r="C698" s="453"/>
      <c r="D698" s="453"/>
      <c r="E698" s="453"/>
      <c r="F698" s="453"/>
      <c r="G698" s="453"/>
      <c r="H698" s="453"/>
      <c r="I698" s="453"/>
      <c r="J698" s="453"/>
      <c r="K698" s="453"/>
      <c r="L698" s="453"/>
      <c r="M698" s="453"/>
      <c r="N698" s="453"/>
      <c r="O698" s="665"/>
      <c r="P698" s="665"/>
      <c r="Q698" s="665"/>
      <c r="R698" s="358"/>
      <c r="S698" s="358"/>
      <c r="T698" s="358"/>
      <c r="U698" s="358"/>
      <c r="V698" s="358"/>
      <c r="W698" s="358"/>
      <c r="X698" s="358"/>
      <c r="Y698" s="358"/>
      <c r="Z698" s="358"/>
      <c r="AA698" s="358"/>
    </row>
    <row r="699" spans="2:27" ht="13.5" customHeight="1">
      <c r="B699" s="453"/>
      <c r="C699" s="453"/>
      <c r="D699" s="453"/>
      <c r="E699" s="453"/>
      <c r="F699" s="453"/>
      <c r="G699" s="453"/>
      <c r="H699" s="453"/>
      <c r="I699" s="453"/>
      <c r="J699" s="453"/>
      <c r="K699" s="453"/>
      <c r="L699" s="453"/>
      <c r="M699" s="453"/>
      <c r="N699" s="453"/>
      <c r="O699" s="665"/>
      <c r="P699" s="665"/>
      <c r="Q699" s="665"/>
      <c r="R699" s="358"/>
      <c r="S699" s="358"/>
      <c r="T699" s="358"/>
      <c r="U699" s="358"/>
      <c r="V699" s="358"/>
      <c r="W699" s="358"/>
      <c r="X699" s="358"/>
      <c r="Y699" s="358"/>
      <c r="Z699" s="358"/>
      <c r="AA699" s="358"/>
    </row>
    <row r="700" spans="2:27" ht="13.5" customHeight="1">
      <c r="B700" s="453"/>
      <c r="C700" s="453"/>
      <c r="D700" s="453"/>
      <c r="E700" s="453"/>
      <c r="F700" s="453"/>
      <c r="G700" s="453"/>
      <c r="H700" s="453"/>
      <c r="I700" s="453"/>
      <c r="J700" s="453"/>
      <c r="K700" s="453"/>
      <c r="L700" s="453"/>
      <c r="M700" s="453"/>
      <c r="N700" s="453"/>
      <c r="O700" s="665"/>
      <c r="P700" s="665"/>
      <c r="Q700" s="665"/>
      <c r="R700" s="358"/>
      <c r="S700" s="358"/>
      <c r="T700" s="358"/>
      <c r="U700" s="358"/>
      <c r="V700" s="358"/>
      <c r="W700" s="358"/>
      <c r="X700" s="358"/>
      <c r="Y700" s="358"/>
      <c r="Z700" s="358"/>
      <c r="AA700" s="358"/>
    </row>
    <row r="701" spans="2:27" ht="13.5" customHeight="1">
      <c r="B701" s="453"/>
      <c r="C701" s="453"/>
      <c r="D701" s="453"/>
      <c r="E701" s="453"/>
      <c r="F701" s="453"/>
      <c r="G701" s="453"/>
      <c r="H701" s="453"/>
      <c r="I701" s="453"/>
      <c r="J701" s="453"/>
      <c r="K701" s="453"/>
      <c r="L701" s="453"/>
      <c r="M701" s="453"/>
      <c r="N701" s="453"/>
      <c r="O701" s="665"/>
      <c r="P701" s="665"/>
      <c r="Q701" s="665"/>
      <c r="R701" s="358"/>
      <c r="S701" s="358"/>
      <c r="T701" s="358"/>
      <c r="U701" s="358"/>
      <c r="V701" s="358"/>
      <c r="W701" s="358"/>
      <c r="X701" s="358"/>
      <c r="Y701" s="358"/>
      <c r="Z701" s="358"/>
      <c r="AA701" s="358"/>
    </row>
    <row r="702" spans="2:27" ht="13.5" customHeight="1">
      <c r="B702" s="453"/>
      <c r="C702" s="453"/>
      <c r="D702" s="453"/>
      <c r="E702" s="453"/>
      <c r="F702" s="453"/>
      <c r="G702" s="453"/>
      <c r="H702" s="453"/>
      <c r="I702" s="453"/>
      <c r="J702" s="453"/>
      <c r="K702" s="453"/>
      <c r="L702" s="453"/>
      <c r="M702" s="453"/>
      <c r="N702" s="453"/>
      <c r="O702" s="665"/>
      <c r="P702" s="665"/>
      <c r="Q702" s="665"/>
      <c r="R702" s="358"/>
      <c r="S702" s="358"/>
      <c r="T702" s="358"/>
      <c r="U702" s="358"/>
      <c r="V702" s="358"/>
      <c r="W702" s="358"/>
      <c r="X702" s="358"/>
      <c r="Y702" s="358"/>
      <c r="Z702" s="358"/>
      <c r="AA702" s="358"/>
    </row>
    <row r="703" spans="2:27" ht="13.5" customHeight="1">
      <c r="B703" s="453"/>
      <c r="C703" s="453"/>
      <c r="D703" s="453"/>
      <c r="E703" s="453"/>
      <c r="F703" s="453"/>
      <c r="G703" s="453"/>
      <c r="H703" s="453"/>
      <c r="I703" s="453"/>
      <c r="J703" s="453"/>
      <c r="K703" s="453"/>
      <c r="L703" s="453"/>
      <c r="M703" s="453"/>
      <c r="N703" s="453"/>
      <c r="O703" s="665"/>
      <c r="P703" s="665"/>
      <c r="Q703" s="665"/>
      <c r="R703" s="358"/>
      <c r="S703" s="358"/>
      <c r="T703" s="358"/>
      <c r="U703" s="358"/>
      <c r="V703" s="358"/>
      <c r="W703" s="358"/>
      <c r="X703" s="358"/>
      <c r="Y703" s="358"/>
      <c r="Z703" s="358"/>
      <c r="AA703" s="358"/>
    </row>
    <row r="704" spans="2:27" ht="13.5" customHeight="1">
      <c r="B704" s="453"/>
      <c r="C704" s="453"/>
      <c r="D704" s="453"/>
      <c r="E704" s="453"/>
      <c r="F704" s="453"/>
      <c r="G704" s="453"/>
      <c r="H704" s="453"/>
      <c r="I704" s="453"/>
      <c r="J704" s="453"/>
      <c r="K704" s="453"/>
      <c r="L704" s="453"/>
      <c r="M704" s="453"/>
      <c r="N704" s="453"/>
      <c r="O704" s="665"/>
      <c r="P704" s="665"/>
      <c r="Q704" s="665"/>
      <c r="R704" s="358"/>
      <c r="S704" s="358"/>
      <c r="T704" s="358"/>
      <c r="U704" s="358"/>
      <c r="V704" s="358"/>
      <c r="W704" s="358"/>
      <c r="X704" s="358"/>
      <c r="Y704" s="358"/>
      <c r="Z704" s="358"/>
      <c r="AA704" s="358"/>
    </row>
    <row r="705" spans="2:27" ht="13.5" customHeight="1">
      <c r="B705" s="453"/>
      <c r="C705" s="453"/>
      <c r="D705" s="453"/>
      <c r="E705" s="453"/>
      <c r="F705" s="453"/>
      <c r="G705" s="453"/>
      <c r="H705" s="453"/>
      <c r="I705" s="453"/>
      <c r="J705" s="453"/>
      <c r="K705" s="453"/>
      <c r="L705" s="453"/>
      <c r="M705" s="453"/>
      <c r="N705" s="453"/>
      <c r="O705" s="665"/>
      <c r="P705" s="665"/>
      <c r="Q705" s="665"/>
      <c r="R705" s="358"/>
      <c r="S705" s="358"/>
      <c r="T705" s="358"/>
      <c r="U705" s="358"/>
      <c r="V705" s="358"/>
      <c r="W705" s="358"/>
      <c r="X705" s="358"/>
      <c r="Y705" s="358"/>
      <c r="Z705" s="358"/>
      <c r="AA705" s="358"/>
    </row>
    <row r="706" spans="2:27" ht="13.5" customHeight="1">
      <c r="B706" s="453"/>
      <c r="C706" s="453"/>
      <c r="D706" s="453"/>
      <c r="E706" s="453"/>
      <c r="F706" s="453"/>
      <c r="G706" s="453"/>
      <c r="H706" s="453"/>
      <c r="I706" s="453"/>
      <c r="J706" s="453"/>
      <c r="K706" s="453"/>
      <c r="L706" s="453"/>
      <c r="M706" s="453"/>
      <c r="N706" s="453"/>
      <c r="O706" s="665"/>
      <c r="P706" s="665"/>
      <c r="Q706" s="665"/>
      <c r="R706" s="358"/>
      <c r="S706" s="358"/>
      <c r="T706" s="358"/>
      <c r="U706" s="358"/>
      <c r="V706" s="358"/>
      <c r="W706" s="358"/>
      <c r="X706" s="358"/>
      <c r="Y706" s="358"/>
      <c r="Z706" s="358"/>
      <c r="AA706" s="358"/>
    </row>
    <row r="707" spans="2:27" ht="13.5" customHeight="1">
      <c r="B707" s="453"/>
      <c r="C707" s="453"/>
      <c r="D707" s="453"/>
      <c r="E707" s="453"/>
      <c r="F707" s="453"/>
      <c r="G707" s="453"/>
      <c r="H707" s="453"/>
      <c r="I707" s="453"/>
      <c r="J707" s="453"/>
      <c r="K707" s="453"/>
      <c r="L707" s="453"/>
      <c r="M707" s="453"/>
      <c r="N707" s="453"/>
      <c r="O707" s="665"/>
      <c r="P707" s="665"/>
      <c r="Q707" s="665"/>
      <c r="R707" s="358"/>
      <c r="S707" s="358"/>
      <c r="T707" s="358"/>
      <c r="U707" s="358"/>
      <c r="V707" s="358"/>
      <c r="W707" s="358"/>
      <c r="X707" s="358"/>
      <c r="Y707" s="358"/>
      <c r="Z707" s="358"/>
      <c r="AA707" s="358"/>
    </row>
    <row r="708" spans="2:27" ht="13.5" customHeight="1">
      <c r="B708" s="453"/>
      <c r="C708" s="453"/>
      <c r="D708" s="453"/>
      <c r="E708" s="453"/>
      <c r="F708" s="453"/>
      <c r="G708" s="453"/>
      <c r="H708" s="453"/>
      <c r="I708" s="453"/>
      <c r="J708" s="453"/>
      <c r="K708" s="453"/>
      <c r="L708" s="453"/>
      <c r="M708" s="453"/>
      <c r="N708" s="453"/>
      <c r="O708" s="665"/>
      <c r="P708" s="665"/>
      <c r="Q708" s="665"/>
      <c r="R708" s="358"/>
      <c r="S708" s="358"/>
      <c r="T708" s="358"/>
      <c r="U708" s="358"/>
      <c r="V708" s="358"/>
      <c r="W708" s="358"/>
      <c r="X708" s="358"/>
      <c r="Y708" s="358"/>
      <c r="Z708" s="358"/>
      <c r="AA708" s="358"/>
    </row>
    <row r="709" spans="2:27" ht="13.5" customHeight="1">
      <c r="B709" s="453"/>
      <c r="C709" s="453"/>
      <c r="D709" s="453"/>
      <c r="E709" s="453"/>
      <c r="F709" s="453"/>
      <c r="G709" s="453"/>
      <c r="H709" s="453"/>
      <c r="I709" s="453"/>
      <c r="J709" s="453"/>
      <c r="K709" s="453"/>
      <c r="L709" s="453"/>
      <c r="M709" s="453"/>
      <c r="N709" s="453"/>
      <c r="O709" s="665"/>
      <c r="P709" s="665"/>
      <c r="Q709" s="665"/>
      <c r="R709" s="358"/>
      <c r="S709" s="358"/>
      <c r="T709" s="358"/>
      <c r="U709" s="358"/>
      <c r="V709" s="358"/>
      <c r="W709" s="358"/>
      <c r="X709" s="358"/>
      <c r="Y709" s="358"/>
      <c r="Z709" s="358"/>
      <c r="AA709" s="358"/>
    </row>
    <row r="710" spans="2:27" ht="13.5" customHeight="1">
      <c r="B710" s="453"/>
      <c r="C710" s="453"/>
      <c r="D710" s="453"/>
      <c r="E710" s="453"/>
      <c r="F710" s="453"/>
      <c r="G710" s="453"/>
      <c r="H710" s="453"/>
      <c r="I710" s="453"/>
      <c r="J710" s="453"/>
      <c r="K710" s="453"/>
      <c r="L710" s="453"/>
      <c r="M710" s="453"/>
      <c r="N710" s="453"/>
      <c r="O710" s="665"/>
      <c r="P710" s="665"/>
      <c r="Q710" s="665"/>
      <c r="R710" s="358"/>
      <c r="S710" s="358"/>
      <c r="T710" s="358"/>
      <c r="U710" s="358"/>
      <c r="V710" s="358"/>
      <c r="W710" s="358"/>
      <c r="X710" s="358"/>
      <c r="Y710" s="358"/>
      <c r="Z710" s="358"/>
      <c r="AA710" s="358"/>
    </row>
    <row r="711" spans="2:27" ht="13.5" customHeight="1">
      <c r="B711" s="453"/>
      <c r="C711" s="453"/>
      <c r="D711" s="453"/>
      <c r="E711" s="453"/>
      <c r="F711" s="453"/>
      <c r="G711" s="453"/>
      <c r="H711" s="453"/>
      <c r="I711" s="453"/>
      <c r="J711" s="453"/>
      <c r="K711" s="453"/>
      <c r="L711" s="453"/>
      <c r="M711" s="453"/>
      <c r="N711" s="453"/>
      <c r="O711" s="665"/>
      <c r="P711" s="665"/>
      <c r="Q711" s="665"/>
      <c r="R711" s="358"/>
      <c r="S711" s="358"/>
      <c r="T711" s="358"/>
      <c r="U711" s="358"/>
      <c r="V711" s="358"/>
      <c r="W711" s="358"/>
      <c r="X711" s="358"/>
      <c r="Y711" s="358"/>
      <c r="Z711" s="358"/>
      <c r="AA711" s="358"/>
    </row>
    <row r="712" spans="2:27" ht="13.5" customHeight="1">
      <c r="B712" s="453"/>
      <c r="C712" s="453"/>
      <c r="D712" s="453"/>
      <c r="E712" s="453"/>
      <c r="F712" s="453"/>
      <c r="G712" s="453"/>
      <c r="H712" s="453"/>
      <c r="I712" s="453"/>
      <c r="J712" s="453"/>
      <c r="K712" s="453"/>
      <c r="L712" s="453"/>
      <c r="M712" s="453"/>
      <c r="N712" s="453"/>
      <c r="O712" s="665"/>
      <c r="P712" s="665"/>
      <c r="Q712" s="665"/>
      <c r="R712" s="358"/>
      <c r="S712" s="358"/>
      <c r="T712" s="358"/>
      <c r="U712" s="358"/>
      <c r="V712" s="358"/>
      <c r="W712" s="358"/>
      <c r="X712" s="358"/>
      <c r="Y712" s="358"/>
      <c r="Z712" s="358"/>
      <c r="AA712" s="358"/>
    </row>
    <row r="713" spans="2:27" ht="13.5" customHeight="1">
      <c r="B713" s="453"/>
      <c r="C713" s="453"/>
      <c r="D713" s="453"/>
      <c r="E713" s="453"/>
      <c r="F713" s="453"/>
      <c r="G713" s="453"/>
      <c r="H713" s="453"/>
      <c r="I713" s="453"/>
      <c r="J713" s="453"/>
      <c r="K713" s="453"/>
      <c r="L713" s="453"/>
      <c r="M713" s="453"/>
      <c r="N713" s="453"/>
      <c r="O713" s="665"/>
      <c r="P713" s="665"/>
      <c r="Q713" s="665"/>
      <c r="R713" s="358"/>
      <c r="S713" s="358"/>
      <c r="T713" s="358"/>
      <c r="U713" s="358"/>
      <c r="V713" s="358"/>
      <c r="W713" s="358"/>
      <c r="X713" s="358"/>
      <c r="Y713" s="358"/>
      <c r="Z713" s="358"/>
      <c r="AA713" s="358"/>
    </row>
    <row r="714" spans="2:27" ht="13.5" customHeight="1">
      <c r="B714" s="453"/>
      <c r="C714" s="453"/>
      <c r="D714" s="453"/>
      <c r="E714" s="453"/>
      <c r="F714" s="453"/>
      <c r="G714" s="453"/>
      <c r="H714" s="453"/>
      <c r="I714" s="453"/>
      <c r="J714" s="453"/>
      <c r="K714" s="453"/>
      <c r="L714" s="453"/>
      <c r="M714" s="453"/>
      <c r="N714" s="453"/>
      <c r="O714" s="665"/>
      <c r="P714" s="665"/>
      <c r="Q714" s="665"/>
      <c r="R714" s="358"/>
      <c r="S714" s="358"/>
      <c r="T714" s="358"/>
      <c r="U714" s="358"/>
      <c r="V714" s="358"/>
      <c r="W714" s="358"/>
      <c r="X714" s="358"/>
      <c r="Y714" s="358"/>
      <c r="Z714" s="358"/>
      <c r="AA714" s="358"/>
    </row>
    <row r="715" spans="2:27" ht="13.5" customHeight="1">
      <c r="B715" s="453"/>
      <c r="C715" s="453"/>
      <c r="D715" s="453"/>
      <c r="E715" s="453"/>
      <c r="F715" s="453"/>
      <c r="G715" s="453"/>
      <c r="H715" s="453"/>
      <c r="I715" s="453"/>
      <c r="J715" s="453"/>
      <c r="K715" s="453"/>
      <c r="L715" s="453"/>
      <c r="M715" s="453"/>
      <c r="N715" s="453"/>
      <c r="O715" s="665"/>
      <c r="P715" s="665"/>
      <c r="Q715" s="665"/>
      <c r="R715" s="358"/>
      <c r="S715" s="358"/>
      <c r="T715" s="358"/>
      <c r="U715" s="358"/>
      <c r="V715" s="358"/>
      <c r="W715" s="358"/>
      <c r="X715" s="358"/>
      <c r="Y715" s="358"/>
      <c r="Z715" s="358"/>
      <c r="AA715" s="358"/>
    </row>
    <row r="716" spans="2:27" ht="13.5" customHeight="1">
      <c r="B716" s="453"/>
      <c r="C716" s="453"/>
      <c r="D716" s="453"/>
      <c r="E716" s="453"/>
      <c r="F716" s="453"/>
      <c r="G716" s="453"/>
      <c r="H716" s="453"/>
      <c r="I716" s="453"/>
      <c r="J716" s="453"/>
      <c r="K716" s="453"/>
      <c r="L716" s="453"/>
      <c r="M716" s="453"/>
      <c r="N716" s="453"/>
      <c r="O716" s="665"/>
      <c r="P716" s="665"/>
      <c r="Q716" s="665"/>
      <c r="R716" s="358"/>
      <c r="S716" s="358"/>
      <c r="T716" s="358"/>
      <c r="U716" s="358"/>
      <c r="V716" s="358"/>
      <c r="W716" s="358"/>
      <c r="X716" s="358"/>
      <c r="Y716" s="358"/>
      <c r="Z716" s="358"/>
      <c r="AA716" s="358"/>
    </row>
    <row r="717" spans="2:27" ht="13.5" customHeight="1">
      <c r="B717" s="453"/>
      <c r="C717" s="453"/>
      <c r="D717" s="453"/>
      <c r="E717" s="453"/>
      <c r="F717" s="453"/>
      <c r="G717" s="453"/>
      <c r="H717" s="453"/>
      <c r="I717" s="453"/>
      <c r="J717" s="453"/>
      <c r="K717" s="453"/>
      <c r="L717" s="453"/>
      <c r="M717" s="453"/>
      <c r="N717" s="453"/>
      <c r="O717" s="665"/>
      <c r="P717" s="665"/>
      <c r="Q717" s="665"/>
      <c r="R717" s="358"/>
      <c r="S717" s="358"/>
      <c r="T717" s="358"/>
      <c r="U717" s="358"/>
      <c r="V717" s="358"/>
      <c r="W717" s="358"/>
      <c r="X717" s="358"/>
      <c r="Y717" s="358"/>
      <c r="Z717" s="358"/>
      <c r="AA717" s="358"/>
    </row>
    <row r="718" spans="2:27" ht="13.5" customHeight="1">
      <c r="B718" s="453"/>
      <c r="C718" s="453"/>
      <c r="D718" s="453"/>
      <c r="E718" s="453"/>
      <c r="F718" s="453"/>
      <c r="G718" s="453"/>
      <c r="H718" s="453"/>
      <c r="I718" s="453"/>
      <c r="J718" s="453"/>
      <c r="K718" s="453"/>
      <c r="L718" s="453"/>
      <c r="M718" s="453"/>
      <c r="N718" s="453"/>
      <c r="O718" s="665"/>
      <c r="P718" s="665"/>
      <c r="Q718" s="665"/>
      <c r="R718" s="358"/>
      <c r="S718" s="358"/>
      <c r="T718" s="358"/>
      <c r="U718" s="358"/>
      <c r="V718" s="358"/>
      <c r="W718" s="358"/>
      <c r="X718" s="358"/>
      <c r="Y718" s="358"/>
      <c r="Z718" s="358"/>
      <c r="AA718" s="358"/>
    </row>
    <row r="719" spans="2:27" ht="13.5" customHeight="1">
      <c r="B719" s="453"/>
      <c r="C719" s="453"/>
      <c r="D719" s="453"/>
      <c r="E719" s="453"/>
      <c r="F719" s="453"/>
      <c r="G719" s="453"/>
      <c r="H719" s="453"/>
      <c r="I719" s="453"/>
      <c r="J719" s="453"/>
      <c r="K719" s="453"/>
      <c r="L719" s="453"/>
      <c r="M719" s="453"/>
      <c r="N719" s="453"/>
      <c r="O719" s="665"/>
      <c r="P719" s="665"/>
      <c r="Q719" s="665"/>
      <c r="R719" s="358"/>
      <c r="S719" s="358"/>
      <c r="T719" s="358"/>
      <c r="U719" s="358"/>
      <c r="V719" s="358"/>
      <c r="W719" s="358"/>
      <c r="X719" s="358"/>
      <c r="Y719" s="358"/>
      <c r="Z719" s="358"/>
      <c r="AA719" s="358"/>
    </row>
    <row r="720" spans="2:27" ht="13.5" customHeight="1">
      <c r="B720" s="453"/>
      <c r="C720" s="453"/>
      <c r="D720" s="453"/>
      <c r="E720" s="453"/>
      <c r="F720" s="453"/>
      <c r="G720" s="453"/>
      <c r="H720" s="453"/>
      <c r="I720" s="453"/>
      <c r="J720" s="453"/>
      <c r="K720" s="453"/>
      <c r="L720" s="453"/>
      <c r="M720" s="453"/>
      <c r="N720" s="453"/>
      <c r="O720" s="665"/>
      <c r="P720" s="665"/>
      <c r="Q720" s="665"/>
      <c r="R720" s="358"/>
      <c r="S720" s="358"/>
      <c r="T720" s="358"/>
      <c r="U720" s="358"/>
      <c r="V720" s="358"/>
      <c r="W720" s="358"/>
      <c r="X720" s="358"/>
      <c r="Y720" s="358"/>
      <c r="Z720" s="358"/>
      <c r="AA720" s="358"/>
    </row>
    <row r="721" spans="2:27" ht="13.5" customHeight="1">
      <c r="B721" s="453"/>
      <c r="C721" s="453"/>
      <c r="D721" s="453"/>
      <c r="E721" s="453"/>
      <c r="F721" s="453"/>
      <c r="G721" s="453"/>
      <c r="H721" s="453"/>
      <c r="I721" s="453"/>
      <c r="J721" s="453"/>
      <c r="K721" s="453"/>
      <c r="L721" s="453"/>
      <c r="M721" s="453"/>
      <c r="N721" s="453"/>
      <c r="O721" s="665"/>
      <c r="P721" s="665"/>
      <c r="Q721" s="665"/>
      <c r="R721" s="358"/>
      <c r="S721" s="358"/>
      <c r="T721" s="358"/>
      <c r="U721" s="358"/>
      <c r="V721" s="358"/>
      <c r="W721" s="358"/>
      <c r="X721" s="358"/>
      <c r="Y721" s="358"/>
      <c r="Z721" s="358"/>
      <c r="AA721" s="358"/>
    </row>
    <row r="722" spans="2:27" ht="13.5" customHeight="1">
      <c r="B722" s="453"/>
      <c r="C722" s="453"/>
      <c r="D722" s="453"/>
      <c r="E722" s="453"/>
      <c r="F722" s="453"/>
      <c r="G722" s="453"/>
      <c r="H722" s="453"/>
      <c r="I722" s="453"/>
      <c r="J722" s="453"/>
      <c r="K722" s="453"/>
      <c r="L722" s="453"/>
      <c r="M722" s="453"/>
      <c r="N722" s="453"/>
      <c r="O722" s="665"/>
      <c r="P722" s="665"/>
      <c r="Q722" s="665"/>
      <c r="R722" s="358"/>
      <c r="S722" s="358"/>
      <c r="T722" s="358"/>
      <c r="U722" s="358"/>
      <c r="V722" s="358"/>
      <c r="W722" s="358"/>
      <c r="X722" s="358"/>
      <c r="Y722" s="358"/>
      <c r="Z722" s="358"/>
      <c r="AA722" s="358"/>
    </row>
    <row r="723" spans="2:27" ht="13.5" customHeight="1">
      <c r="B723" s="453"/>
      <c r="C723" s="453"/>
      <c r="D723" s="453"/>
      <c r="E723" s="453"/>
      <c r="F723" s="453"/>
      <c r="G723" s="453"/>
      <c r="H723" s="453"/>
      <c r="I723" s="453"/>
      <c r="J723" s="453"/>
      <c r="K723" s="453"/>
      <c r="L723" s="453"/>
      <c r="M723" s="453"/>
      <c r="N723" s="453"/>
      <c r="O723" s="665"/>
      <c r="P723" s="665"/>
      <c r="Q723" s="665"/>
      <c r="R723" s="358"/>
      <c r="S723" s="358"/>
      <c r="T723" s="358"/>
      <c r="U723" s="358"/>
      <c r="V723" s="358"/>
      <c r="W723" s="358"/>
      <c r="X723" s="358"/>
      <c r="Y723" s="358"/>
      <c r="Z723" s="358"/>
      <c r="AA723" s="358"/>
    </row>
    <row r="724" spans="2:27" ht="13.5" customHeight="1">
      <c r="B724" s="453"/>
      <c r="C724" s="453"/>
      <c r="D724" s="453"/>
      <c r="E724" s="453"/>
      <c r="F724" s="453"/>
      <c r="G724" s="453"/>
      <c r="H724" s="453"/>
      <c r="I724" s="453"/>
      <c r="J724" s="453"/>
      <c r="K724" s="453"/>
      <c r="L724" s="453"/>
      <c r="M724" s="453"/>
      <c r="N724" s="453"/>
      <c r="O724" s="665"/>
      <c r="P724" s="665"/>
      <c r="Q724" s="665"/>
      <c r="R724" s="358"/>
      <c r="S724" s="358"/>
      <c r="T724" s="358"/>
      <c r="U724" s="358"/>
      <c r="V724" s="358"/>
      <c r="W724" s="358"/>
      <c r="X724" s="358"/>
      <c r="Y724" s="358"/>
      <c r="Z724" s="358"/>
      <c r="AA724" s="358"/>
    </row>
    <row r="725" spans="2:27" ht="13.5" customHeight="1">
      <c r="B725" s="453"/>
      <c r="C725" s="453"/>
      <c r="D725" s="453"/>
      <c r="E725" s="453"/>
      <c r="F725" s="453"/>
      <c r="G725" s="453"/>
      <c r="H725" s="453"/>
      <c r="I725" s="453"/>
      <c r="J725" s="453"/>
      <c r="K725" s="453"/>
      <c r="L725" s="453"/>
      <c r="M725" s="453"/>
      <c r="N725" s="453"/>
      <c r="O725" s="665"/>
      <c r="P725" s="665"/>
      <c r="Q725" s="665"/>
      <c r="R725" s="358"/>
      <c r="S725" s="358"/>
      <c r="T725" s="358"/>
      <c r="U725" s="358"/>
      <c r="V725" s="358"/>
      <c r="W725" s="358"/>
      <c r="X725" s="358"/>
      <c r="Y725" s="358"/>
      <c r="Z725" s="358"/>
      <c r="AA725" s="358"/>
    </row>
    <row r="726" spans="2:27" ht="13.5" customHeight="1">
      <c r="B726" s="453"/>
      <c r="C726" s="453"/>
      <c r="D726" s="453"/>
      <c r="E726" s="453"/>
      <c r="F726" s="453"/>
      <c r="G726" s="453"/>
      <c r="H726" s="453"/>
      <c r="I726" s="453"/>
      <c r="J726" s="453"/>
      <c r="K726" s="453"/>
      <c r="L726" s="453"/>
      <c r="M726" s="453"/>
      <c r="N726" s="453"/>
      <c r="O726" s="665"/>
      <c r="P726" s="665"/>
      <c r="Q726" s="665"/>
      <c r="R726" s="358"/>
      <c r="S726" s="358"/>
      <c r="T726" s="358"/>
      <c r="U726" s="358"/>
      <c r="V726" s="358"/>
      <c r="W726" s="358"/>
      <c r="X726" s="358"/>
      <c r="Y726" s="358"/>
      <c r="Z726" s="358"/>
      <c r="AA726" s="358"/>
    </row>
    <row r="727" spans="2:27" ht="13.5" customHeight="1">
      <c r="B727" s="453"/>
      <c r="C727" s="453"/>
      <c r="D727" s="453"/>
      <c r="E727" s="453"/>
      <c r="F727" s="453"/>
      <c r="G727" s="453"/>
      <c r="H727" s="453"/>
      <c r="I727" s="453"/>
      <c r="J727" s="453"/>
      <c r="K727" s="453"/>
      <c r="L727" s="453"/>
      <c r="M727" s="453"/>
      <c r="N727" s="453"/>
      <c r="O727" s="665"/>
      <c r="P727" s="665"/>
      <c r="Q727" s="665"/>
      <c r="R727" s="358"/>
      <c r="S727" s="358"/>
      <c r="T727" s="358"/>
      <c r="U727" s="358"/>
      <c r="V727" s="358"/>
      <c r="W727" s="358"/>
      <c r="X727" s="358"/>
      <c r="Y727" s="358"/>
      <c r="Z727" s="358"/>
      <c r="AA727" s="358"/>
    </row>
    <row r="728" spans="2:27" ht="13.5" customHeight="1">
      <c r="B728" s="453"/>
      <c r="C728" s="453"/>
      <c r="D728" s="453"/>
      <c r="E728" s="453"/>
      <c r="F728" s="453"/>
      <c r="G728" s="453"/>
      <c r="H728" s="453"/>
      <c r="I728" s="453"/>
      <c r="J728" s="453"/>
      <c r="K728" s="453"/>
      <c r="L728" s="453"/>
      <c r="M728" s="453"/>
      <c r="N728" s="453"/>
      <c r="O728" s="665"/>
      <c r="P728" s="665"/>
      <c r="Q728" s="665"/>
      <c r="R728" s="358"/>
      <c r="S728" s="358"/>
      <c r="T728" s="358"/>
      <c r="U728" s="358"/>
      <c r="V728" s="358"/>
      <c r="W728" s="358"/>
      <c r="X728" s="358"/>
      <c r="Y728" s="358"/>
      <c r="Z728" s="358"/>
      <c r="AA728" s="358"/>
    </row>
    <row r="729" spans="2:27" ht="13.5" customHeight="1">
      <c r="B729" s="453"/>
      <c r="C729" s="453"/>
      <c r="D729" s="453"/>
      <c r="E729" s="453"/>
      <c r="F729" s="453"/>
      <c r="G729" s="453"/>
      <c r="H729" s="453"/>
      <c r="I729" s="453"/>
      <c r="J729" s="453"/>
      <c r="K729" s="453"/>
      <c r="L729" s="453"/>
      <c r="M729" s="453"/>
      <c r="N729" s="453"/>
      <c r="O729" s="665"/>
      <c r="P729" s="665"/>
      <c r="Q729" s="665"/>
      <c r="R729" s="358"/>
      <c r="S729" s="358"/>
      <c r="T729" s="358"/>
      <c r="U729" s="358"/>
      <c r="V729" s="358"/>
      <c r="W729" s="358"/>
      <c r="X729" s="358"/>
      <c r="Y729" s="358"/>
      <c r="Z729" s="358"/>
      <c r="AA729" s="358"/>
    </row>
    <row r="730" spans="2:27" ht="13.5" customHeight="1">
      <c r="B730" s="453"/>
      <c r="C730" s="453"/>
      <c r="D730" s="453"/>
      <c r="E730" s="453"/>
      <c r="F730" s="453"/>
      <c r="G730" s="453"/>
      <c r="H730" s="453"/>
      <c r="I730" s="453"/>
      <c r="J730" s="453"/>
      <c r="K730" s="453"/>
      <c r="L730" s="453"/>
      <c r="M730" s="453"/>
      <c r="N730" s="453"/>
      <c r="O730" s="665"/>
      <c r="P730" s="665"/>
      <c r="Q730" s="665"/>
      <c r="R730" s="358"/>
      <c r="S730" s="358"/>
      <c r="T730" s="358"/>
      <c r="U730" s="358"/>
      <c r="V730" s="358"/>
      <c r="W730" s="358"/>
      <c r="X730" s="358"/>
      <c r="Y730" s="358"/>
      <c r="Z730" s="358"/>
      <c r="AA730" s="358"/>
    </row>
    <row r="731" spans="2:27" ht="13.5" customHeight="1">
      <c r="B731" s="453"/>
      <c r="C731" s="453"/>
      <c r="D731" s="453"/>
      <c r="E731" s="453"/>
      <c r="F731" s="453"/>
      <c r="G731" s="453"/>
      <c r="H731" s="453"/>
      <c r="I731" s="453"/>
      <c r="J731" s="453"/>
      <c r="K731" s="453"/>
      <c r="L731" s="453"/>
      <c r="M731" s="453"/>
      <c r="N731" s="453"/>
      <c r="O731" s="665"/>
      <c r="P731" s="665"/>
      <c r="Q731" s="665"/>
      <c r="R731" s="358"/>
      <c r="S731" s="358"/>
      <c r="T731" s="358"/>
      <c r="U731" s="358"/>
      <c r="V731" s="358"/>
      <c r="W731" s="358"/>
      <c r="X731" s="358"/>
      <c r="Y731" s="358"/>
      <c r="Z731" s="358"/>
      <c r="AA731" s="358"/>
    </row>
    <row r="732" spans="2:27" ht="13.5" customHeight="1">
      <c r="B732" s="453"/>
      <c r="C732" s="453"/>
      <c r="D732" s="453"/>
      <c r="E732" s="453"/>
      <c r="F732" s="453"/>
      <c r="G732" s="453"/>
      <c r="H732" s="453"/>
      <c r="I732" s="453"/>
      <c r="J732" s="453"/>
      <c r="K732" s="453"/>
      <c r="L732" s="453"/>
      <c r="M732" s="453"/>
      <c r="N732" s="453"/>
      <c r="O732" s="665"/>
      <c r="P732" s="665"/>
      <c r="Q732" s="665"/>
      <c r="R732" s="358"/>
      <c r="S732" s="358"/>
      <c r="T732" s="358"/>
      <c r="U732" s="358"/>
      <c r="V732" s="358"/>
      <c r="W732" s="358"/>
      <c r="X732" s="358"/>
      <c r="Y732" s="358"/>
      <c r="Z732" s="358"/>
      <c r="AA732" s="358"/>
    </row>
    <row r="733" spans="2:27" ht="13.5" customHeight="1">
      <c r="B733" s="453"/>
      <c r="C733" s="453"/>
      <c r="D733" s="453"/>
      <c r="E733" s="453"/>
      <c r="F733" s="453"/>
      <c r="G733" s="453"/>
      <c r="H733" s="453"/>
      <c r="I733" s="453"/>
      <c r="J733" s="453"/>
      <c r="K733" s="453"/>
      <c r="L733" s="453"/>
      <c r="M733" s="453"/>
      <c r="N733" s="453"/>
      <c r="O733" s="665"/>
      <c r="P733" s="665"/>
      <c r="Q733" s="665"/>
      <c r="R733" s="358"/>
      <c r="S733" s="358"/>
      <c r="T733" s="358"/>
      <c r="U733" s="358"/>
      <c r="V733" s="358"/>
      <c r="W733" s="358"/>
      <c r="X733" s="358"/>
      <c r="Y733" s="358"/>
      <c r="Z733" s="358"/>
      <c r="AA733" s="358"/>
    </row>
    <row r="734" spans="2:27" ht="13.5" customHeight="1">
      <c r="B734" s="453"/>
      <c r="C734" s="453"/>
      <c r="D734" s="453"/>
      <c r="E734" s="453"/>
      <c r="F734" s="453"/>
      <c r="G734" s="453"/>
      <c r="H734" s="453"/>
      <c r="I734" s="453"/>
      <c r="J734" s="453"/>
      <c r="K734" s="453"/>
      <c r="L734" s="453"/>
      <c r="M734" s="453"/>
      <c r="N734" s="453"/>
      <c r="O734" s="665"/>
      <c r="P734" s="665"/>
      <c r="Q734" s="665"/>
      <c r="R734" s="358"/>
      <c r="S734" s="358"/>
      <c r="T734" s="358"/>
      <c r="U734" s="358"/>
      <c r="V734" s="358"/>
      <c r="W734" s="358"/>
      <c r="X734" s="358"/>
      <c r="Y734" s="358"/>
      <c r="Z734" s="358"/>
      <c r="AA734" s="358"/>
    </row>
    <row r="735" spans="2:27" ht="13.5" customHeight="1">
      <c r="B735" s="453"/>
      <c r="C735" s="453"/>
      <c r="D735" s="453"/>
      <c r="E735" s="453"/>
      <c r="F735" s="453"/>
      <c r="G735" s="453"/>
      <c r="H735" s="453"/>
      <c r="I735" s="453"/>
      <c r="J735" s="453"/>
      <c r="K735" s="453"/>
      <c r="L735" s="453"/>
      <c r="M735" s="453"/>
      <c r="N735" s="453"/>
      <c r="O735" s="665"/>
      <c r="P735" s="665"/>
      <c r="Q735" s="665"/>
      <c r="R735" s="358"/>
      <c r="S735" s="358"/>
      <c r="T735" s="358"/>
      <c r="U735" s="358"/>
      <c r="V735" s="358"/>
      <c r="W735" s="358"/>
      <c r="X735" s="358"/>
      <c r="Y735" s="358"/>
      <c r="Z735" s="358"/>
      <c r="AA735" s="358"/>
    </row>
    <row r="736" spans="2:27" ht="13.5" customHeight="1">
      <c r="B736" s="453"/>
      <c r="C736" s="453"/>
      <c r="D736" s="453"/>
      <c r="E736" s="453"/>
      <c r="F736" s="453"/>
      <c r="G736" s="453"/>
      <c r="H736" s="453"/>
      <c r="I736" s="453"/>
      <c r="J736" s="453"/>
      <c r="K736" s="453"/>
      <c r="L736" s="453"/>
      <c r="M736" s="453"/>
      <c r="N736" s="453"/>
      <c r="O736" s="665"/>
      <c r="P736" s="665"/>
      <c r="Q736" s="665"/>
      <c r="R736" s="358"/>
      <c r="S736" s="358"/>
      <c r="T736" s="358"/>
      <c r="U736" s="358"/>
      <c r="V736" s="358"/>
      <c r="W736" s="358"/>
      <c r="X736" s="358"/>
      <c r="Y736" s="358"/>
      <c r="Z736" s="358"/>
      <c r="AA736" s="358"/>
    </row>
    <row r="737" spans="2:27" ht="13.5" customHeight="1">
      <c r="B737" s="453"/>
      <c r="C737" s="453"/>
      <c r="D737" s="453"/>
      <c r="E737" s="453"/>
      <c r="F737" s="453"/>
      <c r="G737" s="453"/>
      <c r="H737" s="453"/>
      <c r="I737" s="453"/>
      <c r="J737" s="453"/>
      <c r="K737" s="453"/>
      <c r="L737" s="453"/>
      <c r="M737" s="453"/>
      <c r="N737" s="453"/>
      <c r="O737" s="665"/>
      <c r="P737" s="665"/>
      <c r="Q737" s="665"/>
      <c r="R737" s="358"/>
      <c r="S737" s="358"/>
      <c r="T737" s="358"/>
      <c r="U737" s="358"/>
      <c r="V737" s="358"/>
      <c r="W737" s="358"/>
      <c r="X737" s="358"/>
      <c r="Y737" s="358"/>
      <c r="Z737" s="358"/>
      <c r="AA737" s="358"/>
    </row>
    <row r="738" spans="2:27" ht="13.5" customHeight="1">
      <c r="B738" s="453"/>
      <c r="C738" s="453"/>
      <c r="D738" s="453"/>
      <c r="E738" s="453"/>
      <c r="F738" s="453"/>
      <c r="G738" s="453"/>
      <c r="H738" s="453"/>
      <c r="I738" s="453"/>
      <c r="J738" s="453"/>
      <c r="K738" s="453"/>
      <c r="L738" s="453"/>
      <c r="M738" s="453"/>
      <c r="N738" s="453"/>
      <c r="O738" s="665"/>
      <c r="P738" s="665"/>
      <c r="Q738" s="665"/>
      <c r="R738" s="358"/>
      <c r="S738" s="358"/>
      <c r="T738" s="358"/>
      <c r="U738" s="358"/>
      <c r="V738" s="358"/>
      <c r="W738" s="358"/>
      <c r="X738" s="358"/>
      <c r="Y738" s="358"/>
      <c r="Z738" s="358"/>
      <c r="AA738" s="358"/>
    </row>
    <row r="739" spans="2:27" ht="13.5" customHeight="1">
      <c r="B739" s="453"/>
      <c r="C739" s="453"/>
      <c r="D739" s="453"/>
      <c r="E739" s="453"/>
      <c r="F739" s="453"/>
      <c r="G739" s="453"/>
      <c r="H739" s="453"/>
      <c r="I739" s="453"/>
      <c r="J739" s="453"/>
      <c r="K739" s="453"/>
      <c r="L739" s="453"/>
      <c r="M739" s="453"/>
      <c r="N739" s="453"/>
      <c r="O739" s="665"/>
      <c r="P739" s="665"/>
      <c r="Q739" s="665"/>
      <c r="R739" s="358"/>
      <c r="S739" s="358"/>
      <c r="T739" s="358"/>
      <c r="U739" s="358"/>
      <c r="V739" s="358"/>
      <c r="W739" s="358"/>
      <c r="X739" s="358"/>
      <c r="Y739" s="358"/>
      <c r="Z739" s="358"/>
      <c r="AA739" s="358"/>
    </row>
    <row r="740" spans="2:27" ht="13.5" customHeight="1">
      <c r="B740" s="453"/>
      <c r="C740" s="453"/>
      <c r="D740" s="453"/>
      <c r="E740" s="453"/>
      <c r="F740" s="453"/>
      <c r="G740" s="453"/>
      <c r="H740" s="453"/>
      <c r="I740" s="453"/>
      <c r="J740" s="453"/>
      <c r="K740" s="453"/>
      <c r="L740" s="453"/>
      <c r="M740" s="453"/>
      <c r="N740" s="453"/>
      <c r="O740" s="665"/>
      <c r="P740" s="665"/>
      <c r="Q740" s="665"/>
      <c r="R740" s="358"/>
      <c r="S740" s="358"/>
      <c r="T740" s="358"/>
      <c r="U740" s="358"/>
      <c r="V740" s="358"/>
      <c r="W740" s="358"/>
      <c r="X740" s="358"/>
      <c r="Y740" s="358"/>
      <c r="Z740" s="358"/>
      <c r="AA740" s="358"/>
    </row>
    <row r="741" spans="2:27" ht="13.5" customHeight="1">
      <c r="B741" s="453"/>
      <c r="C741" s="453"/>
      <c r="D741" s="453"/>
      <c r="E741" s="453"/>
      <c r="F741" s="453"/>
      <c r="G741" s="453"/>
      <c r="H741" s="453"/>
      <c r="I741" s="453"/>
      <c r="J741" s="453"/>
      <c r="K741" s="453"/>
      <c r="L741" s="453"/>
      <c r="M741" s="453"/>
      <c r="N741" s="453"/>
      <c r="O741" s="665"/>
      <c r="P741" s="665"/>
      <c r="Q741" s="665"/>
      <c r="R741" s="358"/>
      <c r="S741" s="358"/>
      <c r="T741" s="358"/>
      <c r="U741" s="358"/>
      <c r="V741" s="358"/>
      <c r="W741" s="358"/>
      <c r="X741" s="358"/>
      <c r="Y741" s="358"/>
      <c r="Z741" s="358"/>
      <c r="AA741" s="358"/>
    </row>
    <row r="742" spans="2:27" ht="13.5" customHeight="1">
      <c r="B742" s="453"/>
      <c r="C742" s="453"/>
      <c r="D742" s="453"/>
      <c r="E742" s="453"/>
      <c r="F742" s="453"/>
      <c r="G742" s="453"/>
      <c r="H742" s="453"/>
      <c r="I742" s="453"/>
      <c r="J742" s="453"/>
      <c r="K742" s="453"/>
      <c r="L742" s="453"/>
      <c r="M742" s="453"/>
      <c r="N742" s="453"/>
      <c r="O742" s="665"/>
      <c r="P742" s="665"/>
      <c r="Q742" s="665"/>
      <c r="R742" s="358"/>
      <c r="S742" s="358"/>
      <c r="T742" s="358"/>
      <c r="U742" s="358"/>
      <c r="V742" s="358"/>
      <c r="W742" s="358"/>
      <c r="X742" s="358"/>
      <c r="Y742" s="358"/>
      <c r="Z742" s="358"/>
      <c r="AA742" s="358"/>
    </row>
    <row r="743" spans="2:27" ht="13.5" customHeight="1">
      <c r="B743" s="453"/>
      <c r="C743" s="453"/>
      <c r="D743" s="453"/>
      <c r="E743" s="453"/>
      <c r="F743" s="453"/>
      <c r="G743" s="453"/>
      <c r="H743" s="453"/>
      <c r="I743" s="453"/>
      <c r="J743" s="453"/>
      <c r="K743" s="453"/>
      <c r="L743" s="453"/>
      <c r="M743" s="453"/>
      <c r="N743" s="453"/>
      <c r="O743" s="665"/>
      <c r="P743" s="665"/>
      <c r="Q743" s="665"/>
      <c r="R743" s="358"/>
      <c r="S743" s="358"/>
      <c r="T743" s="358"/>
      <c r="U743" s="358"/>
      <c r="V743" s="358"/>
      <c r="W743" s="358"/>
      <c r="X743" s="358"/>
      <c r="Y743" s="358"/>
      <c r="Z743" s="358"/>
      <c r="AA743" s="358"/>
    </row>
    <row r="744" spans="2:27" ht="13.5" customHeight="1">
      <c r="B744" s="453"/>
      <c r="C744" s="453"/>
      <c r="D744" s="453"/>
      <c r="E744" s="453"/>
      <c r="F744" s="453"/>
      <c r="G744" s="453"/>
      <c r="H744" s="453"/>
      <c r="I744" s="453"/>
      <c r="J744" s="453"/>
      <c r="K744" s="453"/>
      <c r="L744" s="453"/>
      <c r="M744" s="453"/>
      <c r="N744" s="453"/>
      <c r="O744" s="665"/>
      <c r="P744" s="665"/>
      <c r="Q744" s="665"/>
      <c r="R744" s="358"/>
      <c r="S744" s="358"/>
      <c r="T744" s="358"/>
      <c r="U744" s="358"/>
      <c r="V744" s="358"/>
      <c r="W744" s="358"/>
      <c r="X744" s="358"/>
      <c r="Y744" s="358"/>
      <c r="Z744" s="358"/>
      <c r="AA744" s="358"/>
    </row>
    <row r="745" spans="2:27" ht="13.5" customHeight="1">
      <c r="B745" s="453"/>
      <c r="C745" s="453"/>
      <c r="D745" s="453"/>
      <c r="E745" s="453"/>
      <c r="F745" s="453"/>
      <c r="G745" s="453"/>
      <c r="H745" s="453"/>
      <c r="I745" s="453"/>
      <c r="J745" s="453"/>
      <c r="K745" s="453"/>
      <c r="L745" s="453"/>
      <c r="M745" s="453"/>
      <c r="N745" s="453"/>
      <c r="O745" s="665"/>
      <c r="P745" s="665"/>
      <c r="Q745" s="665"/>
      <c r="R745" s="358"/>
      <c r="S745" s="358"/>
      <c r="T745" s="358"/>
      <c r="U745" s="358"/>
      <c r="V745" s="358"/>
      <c r="W745" s="358"/>
      <c r="X745" s="358"/>
      <c r="Y745" s="358"/>
      <c r="Z745" s="358"/>
      <c r="AA745" s="358"/>
    </row>
    <row r="746" spans="2:27" ht="13.5" customHeight="1">
      <c r="B746" s="453"/>
      <c r="C746" s="453"/>
      <c r="D746" s="453"/>
      <c r="E746" s="453"/>
      <c r="F746" s="453"/>
      <c r="G746" s="453"/>
      <c r="H746" s="453"/>
      <c r="I746" s="453"/>
      <c r="J746" s="453"/>
      <c r="K746" s="453"/>
      <c r="L746" s="453"/>
      <c r="M746" s="453"/>
      <c r="N746" s="453"/>
      <c r="O746" s="665"/>
      <c r="P746" s="665"/>
      <c r="Q746" s="665"/>
      <c r="R746" s="358"/>
      <c r="S746" s="358"/>
      <c r="T746" s="358"/>
      <c r="U746" s="358"/>
      <c r="V746" s="358"/>
      <c r="W746" s="358"/>
      <c r="X746" s="358"/>
      <c r="Y746" s="358"/>
      <c r="Z746" s="358"/>
      <c r="AA746" s="358"/>
    </row>
    <row r="747" spans="2:27" ht="13.5" customHeight="1">
      <c r="B747" s="453"/>
      <c r="C747" s="453"/>
      <c r="D747" s="453"/>
      <c r="E747" s="453"/>
      <c r="F747" s="453"/>
      <c r="G747" s="453"/>
      <c r="H747" s="453"/>
      <c r="I747" s="453"/>
      <c r="J747" s="453"/>
      <c r="K747" s="453"/>
      <c r="L747" s="453"/>
      <c r="M747" s="453"/>
      <c r="N747" s="453"/>
      <c r="O747" s="665"/>
      <c r="P747" s="665"/>
      <c r="Q747" s="665"/>
      <c r="R747" s="358"/>
      <c r="S747" s="358"/>
      <c r="T747" s="358"/>
      <c r="U747" s="358"/>
      <c r="V747" s="358"/>
      <c r="W747" s="358"/>
      <c r="X747" s="358"/>
      <c r="Y747" s="358"/>
      <c r="Z747" s="358"/>
      <c r="AA747" s="358"/>
    </row>
    <row r="748" spans="2:27" ht="13.5" customHeight="1">
      <c r="B748" s="453"/>
      <c r="C748" s="453"/>
      <c r="D748" s="453"/>
      <c r="E748" s="453"/>
      <c r="F748" s="453"/>
      <c r="G748" s="453"/>
      <c r="H748" s="453"/>
      <c r="I748" s="453"/>
      <c r="J748" s="453"/>
      <c r="K748" s="453"/>
      <c r="L748" s="453"/>
      <c r="M748" s="453"/>
      <c r="N748" s="453"/>
      <c r="O748" s="665"/>
      <c r="P748" s="665"/>
      <c r="Q748" s="665"/>
      <c r="R748" s="358"/>
      <c r="S748" s="358"/>
      <c r="T748" s="358"/>
      <c r="U748" s="358"/>
      <c r="V748" s="358"/>
      <c r="W748" s="358"/>
      <c r="X748" s="358"/>
      <c r="Y748" s="358"/>
      <c r="Z748" s="358"/>
      <c r="AA748" s="358"/>
    </row>
    <row r="749" spans="2:27" ht="13.5" customHeight="1">
      <c r="B749" s="453"/>
      <c r="C749" s="453"/>
      <c r="D749" s="453"/>
      <c r="E749" s="453"/>
      <c r="F749" s="453"/>
      <c r="G749" s="453"/>
      <c r="H749" s="453"/>
      <c r="I749" s="453"/>
      <c r="J749" s="453"/>
      <c r="K749" s="453"/>
      <c r="L749" s="453"/>
      <c r="M749" s="453"/>
      <c r="N749" s="453"/>
      <c r="O749" s="665"/>
      <c r="P749" s="665"/>
      <c r="Q749" s="665"/>
      <c r="R749" s="358"/>
      <c r="S749" s="358"/>
      <c r="T749" s="358"/>
      <c r="U749" s="358"/>
      <c r="V749" s="358"/>
      <c r="W749" s="358"/>
      <c r="X749" s="358"/>
      <c r="Y749" s="358"/>
      <c r="Z749" s="358"/>
      <c r="AA749" s="358"/>
    </row>
    <row r="750" spans="2:27" ht="13.5" customHeight="1">
      <c r="B750" s="453"/>
      <c r="C750" s="453"/>
      <c r="D750" s="453"/>
      <c r="E750" s="453"/>
      <c r="F750" s="453"/>
      <c r="G750" s="453"/>
      <c r="H750" s="453"/>
      <c r="I750" s="453"/>
      <c r="J750" s="453"/>
      <c r="K750" s="453"/>
      <c r="L750" s="453"/>
      <c r="M750" s="453"/>
      <c r="N750" s="453"/>
      <c r="O750" s="665"/>
      <c r="P750" s="665"/>
      <c r="Q750" s="665"/>
      <c r="R750" s="358"/>
      <c r="S750" s="358"/>
      <c r="T750" s="358"/>
      <c r="U750" s="358"/>
      <c r="V750" s="358"/>
      <c r="W750" s="358"/>
      <c r="X750" s="358"/>
      <c r="Y750" s="358"/>
      <c r="Z750" s="358"/>
      <c r="AA750" s="358"/>
    </row>
    <row r="751" spans="2:27" ht="13.5" customHeight="1">
      <c r="B751" s="453"/>
      <c r="C751" s="453"/>
      <c r="D751" s="453"/>
      <c r="E751" s="453"/>
      <c r="F751" s="453"/>
      <c r="G751" s="453"/>
      <c r="H751" s="453"/>
      <c r="I751" s="453"/>
      <c r="J751" s="453"/>
      <c r="K751" s="453"/>
      <c r="L751" s="453"/>
      <c r="M751" s="453"/>
      <c r="N751" s="453"/>
      <c r="O751" s="665"/>
      <c r="P751" s="665"/>
      <c r="Q751" s="665"/>
      <c r="R751" s="358"/>
      <c r="S751" s="358"/>
      <c r="T751" s="358"/>
      <c r="U751" s="358"/>
      <c r="V751" s="358"/>
      <c r="W751" s="358"/>
      <c r="X751" s="358"/>
      <c r="Y751" s="358"/>
      <c r="Z751" s="358"/>
      <c r="AA751" s="358"/>
    </row>
    <row r="752" spans="2:27" ht="13.5" customHeight="1">
      <c r="B752" s="453"/>
      <c r="C752" s="453"/>
      <c r="D752" s="453"/>
      <c r="E752" s="453"/>
      <c r="F752" s="453"/>
      <c r="G752" s="453"/>
      <c r="H752" s="453"/>
      <c r="I752" s="453"/>
      <c r="J752" s="453"/>
      <c r="K752" s="453"/>
      <c r="L752" s="453"/>
      <c r="M752" s="453"/>
      <c r="N752" s="453"/>
      <c r="O752" s="665"/>
      <c r="P752" s="665"/>
      <c r="Q752" s="665"/>
      <c r="R752" s="358"/>
      <c r="S752" s="358"/>
      <c r="T752" s="358"/>
      <c r="U752" s="358"/>
      <c r="V752" s="358"/>
      <c r="W752" s="358"/>
      <c r="X752" s="358"/>
      <c r="Y752" s="358"/>
      <c r="Z752" s="358"/>
      <c r="AA752" s="358"/>
    </row>
    <row r="753" spans="2:27" ht="13.5" customHeight="1">
      <c r="B753" s="453"/>
      <c r="C753" s="453"/>
      <c r="D753" s="453"/>
      <c r="E753" s="453"/>
      <c r="F753" s="453"/>
      <c r="G753" s="453"/>
      <c r="H753" s="453"/>
      <c r="I753" s="453"/>
      <c r="J753" s="453"/>
      <c r="K753" s="453"/>
      <c r="L753" s="453"/>
      <c r="M753" s="453"/>
      <c r="N753" s="453"/>
      <c r="O753" s="665"/>
      <c r="P753" s="665"/>
      <c r="Q753" s="665"/>
      <c r="R753" s="358"/>
      <c r="S753" s="358"/>
      <c r="T753" s="358"/>
      <c r="U753" s="358"/>
      <c r="V753" s="358"/>
      <c r="W753" s="358"/>
      <c r="X753" s="358"/>
      <c r="Y753" s="358"/>
      <c r="Z753" s="358"/>
      <c r="AA753" s="358"/>
    </row>
    <row r="754" spans="2:27" ht="13.5" customHeight="1">
      <c r="B754" s="453"/>
      <c r="C754" s="453"/>
      <c r="D754" s="453"/>
      <c r="E754" s="453"/>
      <c r="F754" s="453"/>
      <c r="G754" s="453"/>
      <c r="H754" s="453"/>
      <c r="I754" s="453"/>
      <c r="J754" s="453"/>
      <c r="K754" s="453"/>
      <c r="L754" s="453"/>
      <c r="M754" s="453"/>
      <c r="N754" s="453"/>
      <c r="O754" s="665"/>
      <c r="P754" s="665"/>
      <c r="Q754" s="665"/>
      <c r="R754" s="358"/>
      <c r="S754" s="358"/>
      <c r="T754" s="358"/>
      <c r="U754" s="358"/>
      <c r="V754" s="358"/>
      <c r="W754" s="358"/>
      <c r="X754" s="358"/>
      <c r="Y754" s="358"/>
      <c r="Z754" s="358"/>
      <c r="AA754" s="358"/>
    </row>
    <row r="755" spans="2:27" ht="13.5" customHeight="1">
      <c r="B755" s="453"/>
      <c r="C755" s="453"/>
      <c r="D755" s="453"/>
      <c r="E755" s="453"/>
      <c r="F755" s="453"/>
      <c r="G755" s="453"/>
      <c r="H755" s="453"/>
      <c r="I755" s="453"/>
      <c r="J755" s="453"/>
      <c r="K755" s="453"/>
      <c r="L755" s="453"/>
      <c r="M755" s="453"/>
      <c r="N755" s="453"/>
      <c r="O755" s="665"/>
      <c r="P755" s="665"/>
      <c r="Q755" s="665"/>
      <c r="R755" s="358"/>
      <c r="S755" s="358"/>
      <c r="T755" s="358"/>
      <c r="U755" s="358"/>
      <c r="V755" s="358"/>
      <c r="W755" s="358"/>
      <c r="X755" s="358"/>
      <c r="Y755" s="358"/>
      <c r="Z755" s="358"/>
      <c r="AA755" s="358"/>
    </row>
    <row r="756" spans="2:27" ht="13.5" customHeight="1">
      <c r="B756" s="453"/>
      <c r="C756" s="453"/>
      <c r="D756" s="453"/>
      <c r="E756" s="453"/>
      <c r="F756" s="453"/>
      <c r="G756" s="453"/>
      <c r="H756" s="453"/>
      <c r="I756" s="453"/>
      <c r="J756" s="453"/>
      <c r="K756" s="453"/>
      <c r="L756" s="453"/>
      <c r="M756" s="453"/>
      <c r="N756" s="453"/>
      <c r="O756" s="665"/>
      <c r="P756" s="665"/>
      <c r="Q756" s="665"/>
      <c r="R756" s="358"/>
      <c r="S756" s="358"/>
      <c r="T756" s="358"/>
      <c r="U756" s="358"/>
      <c r="V756" s="358"/>
      <c r="W756" s="358"/>
      <c r="X756" s="358"/>
      <c r="Y756" s="358"/>
      <c r="Z756" s="358"/>
      <c r="AA756" s="358"/>
    </row>
    <row r="757" spans="2:27" ht="13.5" customHeight="1">
      <c r="B757" s="453"/>
      <c r="C757" s="453"/>
      <c r="D757" s="453"/>
      <c r="E757" s="453"/>
      <c r="F757" s="453"/>
      <c r="G757" s="453"/>
      <c r="H757" s="453"/>
      <c r="I757" s="453"/>
      <c r="J757" s="453"/>
      <c r="K757" s="453"/>
      <c r="L757" s="453"/>
      <c r="M757" s="453"/>
      <c r="N757" s="453"/>
      <c r="O757" s="665"/>
      <c r="P757" s="665"/>
      <c r="Q757" s="665"/>
      <c r="R757" s="358"/>
      <c r="S757" s="358"/>
      <c r="T757" s="358"/>
      <c r="U757" s="358"/>
      <c r="V757" s="358"/>
      <c r="W757" s="358"/>
      <c r="X757" s="358"/>
      <c r="Y757" s="358"/>
      <c r="Z757" s="358"/>
      <c r="AA757" s="358"/>
    </row>
    <row r="758" spans="2:27" ht="13.5" customHeight="1">
      <c r="B758" s="453"/>
      <c r="C758" s="453"/>
      <c r="D758" s="453"/>
      <c r="E758" s="453"/>
      <c r="F758" s="453"/>
      <c r="G758" s="453"/>
      <c r="H758" s="453"/>
      <c r="I758" s="453"/>
      <c r="J758" s="453"/>
      <c r="K758" s="453"/>
      <c r="L758" s="453"/>
      <c r="M758" s="453"/>
      <c r="N758" s="453"/>
      <c r="O758" s="665"/>
      <c r="P758" s="665"/>
      <c r="Q758" s="665"/>
      <c r="R758" s="358"/>
      <c r="S758" s="358"/>
      <c r="T758" s="358"/>
      <c r="U758" s="358"/>
      <c r="V758" s="358"/>
      <c r="W758" s="358"/>
      <c r="X758" s="358"/>
      <c r="Y758" s="358"/>
      <c r="Z758" s="358"/>
      <c r="AA758" s="358"/>
    </row>
    <row r="759" spans="2:27" ht="13.5" customHeight="1">
      <c r="B759" s="453"/>
      <c r="C759" s="453"/>
      <c r="D759" s="453"/>
      <c r="E759" s="453"/>
      <c r="F759" s="453"/>
      <c r="G759" s="453"/>
      <c r="H759" s="453"/>
      <c r="I759" s="453"/>
      <c r="J759" s="453"/>
      <c r="K759" s="453"/>
      <c r="L759" s="453"/>
      <c r="M759" s="453"/>
      <c r="N759" s="453"/>
      <c r="O759" s="665"/>
      <c r="P759" s="665"/>
      <c r="Q759" s="665"/>
      <c r="R759" s="358"/>
      <c r="S759" s="358"/>
      <c r="T759" s="358"/>
      <c r="U759" s="358"/>
      <c r="V759" s="358"/>
      <c r="W759" s="358"/>
      <c r="X759" s="358"/>
      <c r="Y759" s="358"/>
      <c r="Z759" s="358"/>
      <c r="AA759" s="358"/>
    </row>
    <row r="760" spans="2:27" ht="13.5" customHeight="1">
      <c r="B760" s="453"/>
      <c r="C760" s="453"/>
      <c r="D760" s="453"/>
      <c r="E760" s="453"/>
      <c r="F760" s="453"/>
      <c r="G760" s="453"/>
      <c r="H760" s="453"/>
      <c r="I760" s="453"/>
      <c r="J760" s="453"/>
      <c r="K760" s="453"/>
      <c r="L760" s="453"/>
      <c r="M760" s="453"/>
      <c r="N760" s="453"/>
      <c r="O760" s="665"/>
      <c r="P760" s="665"/>
      <c r="Q760" s="665"/>
      <c r="R760" s="358"/>
      <c r="S760" s="358"/>
      <c r="T760" s="358"/>
      <c r="U760" s="358"/>
      <c r="V760" s="358"/>
      <c r="W760" s="358"/>
      <c r="X760" s="358"/>
      <c r="Y760" s="358"/>
      <c r="Z760" s="358"/>
      <c r="AA760" s="358"/>
    </row>
    <row r="761" spans="2:27" ht="13.5" customHeight="1">
      <c r="B761" s="453"/>
      <c r="C761" s="453"/>
      <c r="D761" s="453"/>
      <c r="E761" s="453"/>
      <c r="F761" s="453"/>
      <c r="G761" s="453"/>
      <c r="H761" s="453"/>
      <c r="I761" s="453"/>
      <c r="J761" s="453"/>
      <c r="K761" s="453"/>
      <c r="L761" s="453"/>
      <c r="M761" s="453"/>
      <c r="N761" s="453"/>
      <c r="O761" s="665"/>
      <c r="P761" s="665"/>
      <c r="Q761" s="665"/>
      <c r="R761" s="358"/>
      <c r="S761" s="358"/>
      <c r="T761" s="358"/>
      <c r="U761" s="358"/>
      <c r="V761" s="358"/>
      <c r="W761" s="358"/>
      <c r="X761" s="358"/>
      <c r="Y761" s="358"/>
      <c r="Z761" s="358"/>
      <c r="AA761" s="358"/>
    </row>
    <row r="762" spans="2:27" ht="13.5" customHeight="1">
      <c r="B762" s="453"/>
      <c r="C762" s="453"/>
      <c r="D762" s="453"/>
      <c r="E762" s="453"/>
      <c r="F762" s="453"/>
      <c r="G762" s="453"/>
      <c r="H762" s="453"/>
      <c r="I762" s="453"/>
      <c r="J762" s="453"/>
      <c r="K762" s="453"/>
      <c r="L762" s="453"/>
      <c r="M762" s="453"/>
      <c r="N762" s="453"/>
      <c r="O762" s="665"/>
      <c r="P762" s="665"/>
      <c r="Q762" s="665"/>
      <c r="R762" s="358"/>
      <c r="S762" s="358"/>
      <c r="T762" s="358"/>
      <c r="U762" s="358"/>
      <c r="V762" s="358"/>
      <c r="W762" s="358"/>
      <c r="X762" s="358"/>
      <c r="Y762" s="358"/>
      <c r="Z762" s="358"/>
      <c r="AA762" s="358"/>
    </row>
    <row r="763" spans="2:27" ht="13.5" customHeight="1">
      <c r="B763" s="453"/>
      <c r="C763" s="453"/>
      <c r="D763" s="453"/>
      <c r="E763" s="453"/>
      <c r="F763" s="453"/>
      <c r="G763" s="453"/>
      <c r="H763" s="453"/>
      <c r="I763" s="453"/>
      <c r="J763" s="453"/>
      <c r="K763" s="453"/>
      <c r="L763" s="453"/>
      <c r="M763" s="453"/>
      <c r="N763" s="453"/>
      <c r="O763" s="665"/>
      <c r="P763" s="665"/>
      <c r="Q763" s="665"/>
      <c r="R763" s="358"/>
      <c r="S763" s="358"/>
      <c r="T763" s="358"/>
      <c r="U763" s="358"/>
      <c r="V763" s="358"/>
      <c r="W763" s="358"/>
      <c r="X763" s="358"/>
      <c r="Y763" s="358"/>
      <c r="Z763" s="358"/>
      <c r="AA763" s="358"/>
    </row>
    <row r="764" spans="2:27" ht="13.5" customHeight="1">
      <c r="B764" s="453"/>
      <c r="C764" s="453"/>
      <c r="D764" s="453"/>
      <c r="E764" s="453"/>
      <c r="F764" s="453"/>
      <c r="G764" s="453"/>
      <c r="H764" s="453"/>
      <c r="I764" s="453"/>
      <c r="J764" s="453"/>
      <c r="K764" s="453"/>
      <c r="L764" s="453"/>
      <c r="M764" s="453"/>
      <c r="N764" s="453"/>
      <c r="O764" s="665"/>
      <c r="P764" s="665"/>
      <c r="Q764" s="665"/>
      <c r="R764" s="358"/>
      <c r="S764" s="358"/>
      <c r="T764" s="358"/>
      <c r="U764" s="358"/>
      <c r="V764" s="358"/>
      <c r="W764" s="358"/>
      <c r="X764" s="358"/>
      <c r="Y764" s="358"/>
      <c r="Z764" s="358"/>
      <c r="AA764" s="358"/>
    </row>
    <row r="765" spans="2:27" ht="13.5" customHeight="1">
      <c r="B765" s="453"/>
      <c r="C765" s="453"/>
      <c r="D765" s="453"/>
      <c r="E765" s="453"/>
      <c r="F765" s="453"/>
      <c r="G765" s="453"/>
      <c r="H765" s="453"/>
      <c r="I765" s="453"/>
      <c r="J765" s="453"/>
      <c r="K765" s="453"/>
      <c r="L765" s="453"/>
      <c r="M765" s="453"/>
      <c r="N765" s="453"/>
      <c r="O765" s="665"/>
      <c r="P765" s="665"/>
      <c r="Q765" s="665"/>
      <c r="R765" s="358"/>
      <c r="S765" s="358"/>
      <c r="T765" s="358"/>
      <c r="U765" s="358"/>
      <c r="V765" s="358"/>
      <c r="W765" s="358"/>
      <c r="X765" s="358"/>
      <c r="Y765" s="358"/>
      <c r="Z765" s="358"/>
      <c r="AA765" s="358"/>
    </row>
    <row r="766" spans="2:27" ht="13.5" customHeight="1">
      <c r="B766" s="453"/>
      <c r="C766" s="453"/>
      <c r="D766" s="453"/>
      <c r="E766" s="453"/>
      <c r="F766" s="453"/>
      <c r="G766" s="453"/>
      <c r="H766" s="453"/>
      <c r="I766" s="453"/>
      <c r="J766" s="453"/>
      <c r="K766" s="453"/>
      <c r="L766" s="453"/>
      <c r="M766" s="453"/>
      <c r="N766" s="453"/>
      <c r="O766" s="665"/>
      <c r="P766" s="665"/>
      <c r="Q766" s="665"/>
      <c r="R766" s="358"/>
      <c r="S766" s="358"/>
      <c r="T766" s="358"/>
      <c r="U766" s="358"/>
      <c r="V766" s="358"/>
      <c r="W766" s="358"/>
      <c r="X766" s="358"/>
      <c r="Y766" s="358"/>
      <c r="Z766" s="358"/>
      <c r="AA766" s="358"/>
    </row>
    <row r="767" spans="2:27" ht="13.5" customHeight="1">
      <c r="B767" s="453"/>
      <c r="C767" s="453"/>
      <c r="D767" s="453"/>
      <c r="E767" s="453"/>
      <c r="F767" s="453"/>
      <c r="G767" s="453"/>
      <c r="H767" s="453"/>
      <c r="I767" s="453"/>
      <c r="J767" s="453"/>
      <c r="K767" s="453"/>
      <c r="L767" s="453"/>
      <c r="M767" s="453"/>
      <c r="N767" s="453"/>
      <c r="O767" s="665"/>
      <c r="P767" s="665"/>
      <c r="Q767" s="665"/>
      <c r="R767" s="358"/>
      <c r="S767" s="358"/>
      <c r="T767" s="358"/>
      <c r="U767" s="358"/>
      <c r="V767" s="358"/>
      <c r="W767" s="358"/>
      <c r="X767" s="358"/>
      <c r="Y767" s="358"/>
      <c r="Z767" s="358"/>
      <c r="AA767" s="358"/>
    </row>
    <row r="768" spans="2:27" ht="13.5" customHeight="1">
      <c r="B768" s="453"/>
      <c r="C768" s="453"/>
      <c r="D768" s="453"/>
      <c r="E768" s="453"/>
      <c r="F768" s="453"/>
      <c r="G768" s="453"/>
      <c r="H768" s="453"/>
      <c r="I768" s="453"/>
      <c r="J768" s="453"/>
      <c r="K768" s="453"/>
      <c r="L768" s="453"/>
      <c r="M768" s="453"/>
      <c r="N768" s="453"/>
      <c r="O768" s="665"/>
      <c r="P768" s="665"/>
      <c r="Q768" s="665"/>
      <c r="R768" s="358"/>
      <c r="S768" s="358"/>
      <c r="T768" s="358"/>
      <c r="U768" s="358"/>
      <c r="V768" s="358"/>
      <c r="W768" s="358"/>
      <c r="X768" s="358"/>
      <c r="Y768" s="358"/>
      <c r="Z768" s="358"/>
      <c r="AA768" s="358"/>
    </row>
    <row r="769" spans="2:27" ht="13.5" customHeight="1">
      <c r="B769" s="453"/>
      <c r="C769" s="453"/>
      <c r="D769" s="453"/>
      <c r="E769" s="453"/>
      <c r="F769" s="453"/>
      <c r="G769" s="453"/>
      <c r="H769" s="453"/>
      <c r="I769" s="453"/>
      <c r="J769" s="453"/>
      <c r="K769" s="453"/>
      <c r="L769" s="453"/>
      <c r="M769" s="453"/>
      <c r="N769" s="453"/>
      <c r="O769" s="665"/>
      <c r="P769" s="665"/>
      <c r="Q769" s="665"/>
      <c r="R769" s="358"/>
      <c r="S769" s="358"/>
      <c r="T769" s="358"/>
      <c r="U769" s="358"/>
      <c r="V769" s="358"/>
      <c r="W769" s="358"/>
      <c r="X769" s="358"/>
      <c r="Y769" s="358"/>
      <c r="Z769" s="358"/>
      <c r="AA769" s="358"/>
    </row>
    <row r="770" spans="2:27" ht="13.5" customHeight="1">
      <c r="B770" s="453"/>
      <c r="C770" s="453"/>
      <c r="D770" s="453"/>
      <c r="E770" s="453"/>
      <c r="F770" s="453"/>
      <c r="G770" s="453"/>
      <c r="H770" s="453"/>
      <c r="I770" s="453"/>
      <c r="J770" s="453"/>
      <c r="K770" s="453"/>
      <c r="L770" s="453"/>
      <c r="M770" s="453"/>
      <c r="N770" s="453"/>
      <c r="O770" s="665"/>
      <c r="P770" s="665"/>
      <c r="Q770" s="665"/>
      <c r="R770" s="358"/>
      <c r="S770" s="358"/>
      <c r="T770" s="358"/>
      <c r="U770" s="358"/>
      <c r="V770" s="358"/>
      <c r="W770" s="358"/>
      <c r="X770" s="358"/>
      <c r="Y770" s="358"/>
      <c r="Z770" s="358"/>
      <c r="AA770" s="358"/>
    </row>
    <row r="771" spans="2:27" ht="13.5" customHeight="1">
      <c r="B771" s="453"/>
      <c r="C771" s="453"/>
      <c r="D771" s="453"/>
      <c r="E771" s="453"/>
      <c r="F771" s="453"/>
      <c r="G771" s="453"/>
      <c r="H771" s="453"/>
      <c r="I771" s="453"/>
      <c r="J771" s="453"/>
      <c r="K771" s="453"/>
      <c r="L771" s="453"/>
      <c r="M771" s="453"/>
      <c r="N771" s="453"/>
      <c r="O771" s="665"/>
      <c r="P771" s="665"/>
      <c r="Q771" s="665"/>
      <c r="R771" s="358"/>
      <c r="S771" s="358"/>
      <c r="T771" s="358"/>
      <c r="U771" s="358"/>
      <c r="V771" s="358"/>
      <c r="W771" s="358"/>
      <c r="X771" s="358"/>
      <c r="Y771" s="358"/>
      <c r="Z771" s="358"/>
      <c r="AA771" s="358"/>
    </row>
    <row r="772" spans="2:27" ht="13.5" customHeight="1">
      <c r="B772" s="453"/>
      <c r="C772" s="453"/>
      <c r="D772" s="453"/>
      <c r="E772" s="453"/>
      <c r="F772" s="453"/>
      <c r="G772" s="453"/>
      <c r="H772" s="453"/>
      <c r="I772" s="453"/>
      <c r="J772" s="453"/>
      <c r="K772" s="453"/>
      <c r="L772" s="453"/>
      <c r="M772" s="453"/>
      <c r="N772" s="453"/>
      <c r="O772" s="665"/>
      <c r="P772" s="665"/>
      <c r="Q772" s="665"/>
      <c r="R772" s="358"/>
      <c r="S772" s="358"/>
      <c r="T772" s="358"/>
      <c r="U772" s="358"/>
      <c r="V772" s="358"/>
      <c r="W772" s="358"/>
      <c r="X772" s="358"/>
      <c r="Y772" s="358"/>
      <c r="Z772" s="358"/>
      <c r="AA772" s="358"/>
    </row>
    <row r="773" spans="2:27" ht="13.5" customHeight="1">
      <c r="B773" s="453"/>
      <c r="C773" s="453"/>
      <c r="D773" s="453"/>
      <c r="E773" s="453"/>
      <c r="F773" s="453"/>
      <c r="G773" s="453"/>
      <c r="H773" s="453"/>
      <c r="I773" s="453"/>
      <c r="J773" s="453"/>
      <c r="K773" s="453"/>
      <c r="L773" s="453"/>
      <c r="M773" s="453"/>
      <c r="N773" s="453"/>
      <c r="O773" s="665"/>
      <c r="P773" s="665"/>
      <c r="Q773" s="665"/>
      <c r="R773" s="358"/>
      <c r="S773" s="358"/>
      <c r="T773" s="358"/>
      <c r="U773" s="358"/>
      <c r="V773" s="358"/>
      <c r="W773" s="358"/>
      <c r="X773" s="358"/>
      <c r="Y773" s="358"/>
      <c r="Z773" s="358"/>
      <c r="AA773" s="358"/>
    </row>
    <row r="774" spans="2:27" ht="13.5" customHeight="1">
      <c r="B774" s="453"/>
      <c r="C774" s="453"/>
      <c r="D774" s="453"/>
      <c r="E774" s="453"/>
      <c r="F774" s="453"/>
      <c r="G774" s="453"/>
      <c r="H774" s="453"/>
      <c r="I774" s="453"/>
      <c r="J774" s="453"/>
      <c r="K774" s="453"/>
      <c r="L774" s="453"/>
      <c r="M774" s="453"/>
      <c r="N774" s="453"/>
      <c r="O774" s="665"/>
      <c r="P774" s="665"/>
      <c r="Q774" s="665"/>
      <c r="R774" s="358"/>
      <c r="S774" s="358"/>
      <c r="T774" s="358"/>
      <c r="U774" s="358"/>
      <c r="V774" s="358"/>
      <c r="W774" s="358"/>
      <c r="X774" s="358"/>
      <c r="Y774" s="358"/>
      <c r="Z774" s="358"/>
      <c r="AA774" s="358"/>
    </row>
    <row r="775" spans="2:27" ht="13.5" customHeight="1">
      <c r="B775" s="453"/>
      <c r="C775" s="453"/>
      <c r="D775" s="453"/>
      <c r="E775" s="453"/>
      <c r="F775" s="453"/>
      <c r="G775" s="453"/>
      <c r="H775" s="453"/>
      <c r="I775" s="453"/>
      <c r="J775" s="453"/>
      <c r="K775" s="453"/>
      <c r="L775" s="453"/>
      <c r="M775" s="453"/>
      <c r="N775" s="453"/>
      <c r="O775" s="665"/>
      <c r="P775" s="665"/>
      <c r="Q775" s="665"/>
      <c r="R775" s="358"/>
      <c r="S775" s="358"/>
      <c r="T775" s="358"/>
      <c r="U775" s="358"/>
      <c r="V775" s="358"/>
      <c r="W775" s="358"/>
      <c r="X775" s="358"/>
      <c r="Y775" s="358"/>
      <c r="Z775" s="358"/>
      <c r="AA775" s="358"/>
    </row>
    <row r="776" spans="2:27" ht="13.5" customHeight="1">
      <c r="B776" s="453"/>
      <c r="C776" s="453"/>
      <c r="D776" s="453"/>
      <c r="E776" s="453"/>
      <c r="F776" s="453"/>
      <c r="G776" s="453"/>
      <c r="H776" s="453"/>
      <c r="I776" s="453"/>
      <c r="J776" s="453"/>
      <c r="K776" s="453"/>
      <c r="L776" s="453"/>
      <c r="M776" s="453"/>
      <c r="N776" s="453"/>
      <c r="O776" s="665"/>
      <c r="P776" s="665"/>
      <c r="Q776" s="665"/>
      <c r="R776" s="358"/>
      <c r="S776" s="358"/>
      <c r="T776" s="358"/>
      <c r="U776" s="358"/>
      <c r="V776" s="358"/>
      <c r="W776" s="358"/>
      <c r="X776" s="358"/>
      <c r="Y776" s="358"/>
      <c r="Z776" s="358"/>
      <c r="AA776" s="358"/>
    </row>
    <row r="777" spans="2:27" ht="13.5" customHeight="1">
      <c r="B777" s="453"/>
      <c r="C777" s="453"/>
      <c r="D777" s="453"/>
      <c r="E777" s="453"/>
      <c r="F777" s="453"/>
      <c r="G777" s="453"/>
      <c r="H777" s="453"/>
      <c r="I777" s="453"/>
      <c r="J777" s="453"/>
      <c r="K777" s="453"/>
      <c r="L777" s="453"/>
      <c r="M777" s="453"/>
      <c r="N777" s="453"/>
      <c r="O777" s="665"/>
      <c r="P777" s="665"/>
      <c r="Q777" s="665"/>
      <c r="R777" s="358"/>
      <c r="S777" s="358"/>
      <c r="T777" s="358"/>
      <c r="U777" s="358"/>
      <c r="V777" s="358"/>
      <c r="W777" s="358"/>
      <c r="X777" s="358"/>
      <c r="Y777" s="358"/>
      <c r="Z777" s="358"/>
      <c r="AA777" s="358"/>
    </row>
    <row r="778" spans="2:27" ht="13.5" customHeight="1">
      <c r="B778" s="453"/>
      <c r="C778" s="453"/>
      <c r="D778" s="453"/>
      <c r="E778" s="453"/>
      <c r="F778" s="453"/>
      <c r="G778" s="453"/>
      <c r="H778" s="453"/>
      <c r="I778" s="453"/>
      <c r="J778" s="453"/>
      <c r="K778" s="453"/>
      <c r="L778" s="453"/>
      <c r="M778" s="453"/>
      <c r="N778" s="453"/>
      <c r="O778" s="665"/>
      <c r="P778" s="665"/>
      <c r="Q778" s="665"/>
      <c r="R778" s="358"/>
      <c r="S778" s="358"/>
      <c r="T778" s="358"/>
      <c r="U778" s="358"/>
      <c r="V778" s="358"/>
      <c r="W778" s="358"/>
      <c r="X778" s="358"/>
      <c r="Y778" s="358"/>
      <c r="Z778" s="358"/>
      <c r="AA778" s="358"/>
    </row>
    <row r="779" spans="2:27" ht="13.5" customHeight="1">
      <c r="B779" s="453"/>
      <c r="C779" s="453"/>
      <c r="D779" s="453"/>
      <c r="E779" s="453"/>
      <c r="F779" s="453"/>
      <c r="G779" s="453"/>
      <c r="H779" s="453"/>
      <c r="I779" s="453"/>
      <c r="J779" s="453"/>
      <c r="K779" s="453"/>
      <c r="L779" s="453"/>
      <c r="M779" s="453"/>
      <c r="N779" s="453"/>
      <c r="O779" s="665"/>
      <c r="P779" s="665"/>
      <c r="Q779" s="665"/>
      <c r="R779" s="358"/>
      <c r="S779" s="358"/>
      <c r="T779" s="358"/>
      <c r="U779" s="358"/>
      <c r="V779" s="358"/>
      <c r="W779" s="358"/>
      <c r="X779" s="358"/>
      <c r="Y779" s="358"/>
      <c r="Z779" s="358"/>
      <c r="AA779" s="358"/>
    </row>
    <row r="780" spans="2:27" ht="13.5" customHeight="1">
      <c r="B780" s="453"/>
      <c r="C780" s="453"/>
      <c r="D780" s="453"/>
      <c r="E780" s="453"/>
      <c r="F780" s="453"/>
      <c r="G780" s="453"/>
      <c r="H780" s="453"/>
      <c r="I780" s="453"/>
      <c r="J780" s="453"/>
      <c r="K780" s="453"/>
      <c r="L780" s="453"/>
      <c r="M780" s="453"/>
      <c r="N780" s="453"/>
      <c r="O780" s="665"/>
      <c r="P780" s="665"/>
      <c r="Q780" s="665"/>
      <c r="R780" s="358"/>
      <c r="S780" s="358"/>
      <c r="T780" s="358"/>
      <c r="U780" s="358"/>
      <c r="V780" s="358"/>
      <c r="W780" s="358"/>
      <c r="X780" s="358"/>
      <c r="Y780" s="358"/>
      <c r="Z780" s="358"/>
      <c r="AA780" s="358"/>
    </row>
    <row r="781" spans="2:27" ht="13.5" customHeight="1">
      <c r="B781" s="453"/>
      <c r="C781" s="453"/>
      <c r="D781" s="453"/>
      <c r="E781" s="453"/>
      <c r="F781" s="453"/>
      <c r="G781" s="453"/>
      <c r="H781" s="453"/>
      <c r="I781" s="453"/>
      <c r="J781" s="453"/>
      <c r="K781" s="453"/>
      <c r="L781" s="453"/>
      <c r="M781" s="453"/>
      <c r="N781" s="453"/>
      <c r="O781" s="665"/>
      <c r="P781" s="665"/>
      <c r="Q781" s="665"/>
      <c r="R781" s="358"/>
      <c r="S781" s="358"/>
      <c r="T781" s="358"/>
      <c r="U781" s="358"/>
      <c r="V781" s="358"/>
      <c r="W781" s="358"/>
      <c r="X781" s="358"/>
      <c r="Y781" s="358"/>
      <c r="Z781" s="358"/>
      <c r="AA781" s="358"/>
    </row>
    <row r="782" spans="2:27" ht="13.5" customHeight="1">
      <c r="B782" s="453"/>
      <c r="C782" s="453"/>
      <c r="D782" s="453"/>
      <c r="E782" s="453"/>
      <c r="F782" s="453"/>
      <c r="G782" s="453"/>
      <c r="H782" s="453"/>
      <c r="I782" s="453"/>
      <c r="J782" s="453"/>
      <c r="K782" s="453"/>
      <c r="L782" s="453"/>
      <c r="M782" s="453"/>
      <c r="N782" s="453"/>
      <c r="O782" s="665"/>
      <c r="P782" s="665"/>
      <c r="Q782" s="665"/>
      <c r="R782" s="358"/>
      <c r="S782" s="358"/>
      <c r="T782" s="358"/>
      <c r="U782" s="358"/>
      <c r="V782" s="358"/>
      <c r="W782" s="358"/>
      <c r="X782" s="358"/>
      <c r="Y782" s="358"/>
      <c r="Z782" s="358"/>
      <c r="AA782" s="358"/>
    </row>
    <row r="783" spans="2:27" ht="13.5" customHeight="1">
      <c r="B783" s="453"/>
      <c r="C783" s="453"/>
      <c r="D783" s="453"/>
      <c r="E783" s="453"/>
      <c r="F783" s="453"/>
      <c r="G783" s="453"/>
      <c r="H783" s="453"/>
      <c r="I783" s="453"/>
      <c r="J783" s="453"/>
      <c r="K783" s="453"/>
      <c r="L783" s="453"/>
      <c r="M783" s="453"/>
      <c r="N783" s="453"/>
      <c r="O783" s="665"/>
      <c r="P783" s="665"/>
      <c r="Q783" s="665"/>
      <c r="R783" s="358"/>
      <c r="S783" s="358"/>
      <c r="T783" s="358"/>
      <c r="U783" s="358"/>
      <c r="V783" s="358"/>
      <c r="W783" s="358"/>
      <c r="X783" s="358"/>
      <c r="Y783" s="358"/>
      <c r="Z783" s="358"/>
      <c r="AA783" s="358"/>
    </row>
    <row r="784" spans="2:27" ht="13.5" customHeight="1">
      <c r="B784" s="453"/>
      <c r="C784" s="453"/>
      <c r="D784" s="453"/>
      <c r="E784" s="453"/>
      <c r="F784" s="453"/>
      <c r="G784" s="453"/>
      <c r="H784" s="453"/>
      <c r="I784" s="453"/>
      <c r="J784" s="453"/>
      <c r="K784" s="453"/>
      <c r="L784" s="453"/>
      <c r="M784" s="453"/>
      <c r="N784" s="453"/>
      <c r="O784" s="665"/>
      <c r="P784" s="665"/>
      <c r="Q784" s="665"/>
      <c r="R784" s="358"/>
      <c r="S784" s="358"/>
      <c r="T784" s="358"/>
      <c r="U784" s="358"/>
      <c r="V784" s="358"/>
      <c r="W784" s="358"/>
      <c r="X784" s="358"/>
      <c r="Y784" s="358"/>
      <c r="Z784" s="358"/>
      <c r="AA784" s="358"/>
    </row>
    <row r="785" spans="2:27" ht="13.5" customHeight="1">
      <c r="B785" s="453"/>
      <c r="C785" s="453"/>
      <c r="D785" s="453"/>
      <c r="E785" s="453"/>
      <c r="F785" s="453"/>
      <c r="G785" s="453"/>
      <c r="H785" s="453"/>
      <c r="I785" s="453"/>
      <c r="J785" s="453"/>
      <c r="K785" s="453"/>
      <c r="L785" s="453"/>
      <c r="M785" s="453"/>
      <c r="N785" s="453"/>
      <c r="O785" s="665"/>
      <c r="P785" s="665"/>
      <c r="Q785" s="665"/>
      <c r="R785" s="358"/>
      <c r="S785" s="358"/>
      <c r="T785" s="358"/>
      <c r="U785" s="358"/>
      <c r="V785" s="358"/>
      <c r="W785" s="358"/>
      <c r="X785" s="358"/>
      <c r="Y785" s="358"/>
      <c r="Z785" s="358"/>
      <c r="AA785" s="358"/>
    </row>
    <row r="786" spans="2:27" ht="13.5" customHeight="1">
      <c r="B786" s="453"/>
      <c r="C786" s="453"/>
      <c r="D786" s="453"/>
      <c r="E786" s="453"/>
      <c r="F786" s="453"/>
      <c r="G786" s="453"/>
      <c r="H786" s="453"/>
      <c r="I786" s="453"/>
      <c r="J786" s="453"/>
      <c r="K786" s="453"/>
      <c r="L786" s="453"/>
      <c r="M786" s="453"/>
      <c r="N786" s="453"/>
      <c r="O786" s="665"/>
      <c r="P786" s="665"/>
      <c r="Q786" s="665"/>
      <c r="R786" s="358"/>
      <c r="S786" s="358"/>
      <c r="T786" s="358"/>
      <c r="U786" s="358"/>
      <c r="V786" s="358"/>
      <c r="W786" s="358"/>
      <c r="X786" s="358"/>
      <c r="Y786" s="358"/>
      <c r="Z786" s="358"/>
      <c r="AA786" s="358"/>
    </row>
    <row r="787" spans="2:27" ht="13.5" customHeight="1">
      <c r="B787" s="453"/>
      <c r="C787" s="453"/>
      <c r="D787" s="453"/>
      <c r="E787" s="453"/>
      <c r="F787" s="453"/>
      <c r="G787" s="453"/>
      <c r="H787" s="453"/>
      <c r="I787" s="453"/>
      <c r="J787" s="453"/>
      <c r="K787" s="453"/>
      <c r="L787" s="453"/>
      <c r="M787" s="453"/>
      <c r="N787" s="453"/>
      <c r="O787" s="665"/>
      <c r="P787" s="665"/>
      <c r="Q787" s="665"/>
      <c r="R787" s="358"/>
      <c r="S787" s="358"/>
      <c r="T787" s="358"/>
      <c r="U787" s="358"/>
      <c r="V787" s="358"/>
      <c r="W787" s="358"/>
      <c r="X787" s="358"/>
      <c r="Y787" s="358"/>
      <c r="Z787" s="358"/>
      <c r="AA787" s="358"/>
    </row>
    <row r="788" spans="2:27" ht="13.5" customHeight="1">
      <c r="B788" s="453"/>
      <c r="C788" s="453"/>
      <c r="D788" s="453"/>
      <c r="E788" s="453"/>
      <c r="F788" s="453"/>
      <c r="G788" s="453"/>
      <c r="H788" s="453"/>
      <c r="I788" s="453"/>
      <c r="J788" s="453"/>
      <c r="K788" s="453"/>
      <c r="L788" s="453"/>
      <c r="M788" s="453"/>
      <c r="N788" s="453"/>
      <c r="O788" s="665"/>
      <c r="P788" s="665"/>
      <c r="Q788" s="665"/>
      <c r="R788" s="358"/>
      <c r="S788" s="358"/>
      <c r="T788" s="358"/>
      <c r="U788" s="358"/>
      <c r="V788" s="358"/>
      <c r="W788" s="358"/>
      <c r="X788" s="358"/>
      <c r="Y788" s="358"/>
      <c r="Z788" s="358"/>
      <c r="AA788" s="358"/>
    </row>
    <row r="789" spans="2:27" ht="13.5" customHeight="1">
      <c r="B789" s="453"/>
      <c r="C789" s="453"/>
      <c r="D789" s="453"/>
      <c r="E789" s="453"/>
      <c r="F789" s="453"/>
      <c r="G789" s="453"/>
      <c r="H789" s="453"/>
      <c r="I789" s="453"/>
      <c r="J789" s="453"/>
      <c r="K789" s="453"/>
      <c r="L789" s="453"/>
      <c r="M789" s="453"/>
      <c r="N789" s="453"/>
      <c r="O789" s="665"/>
      <c r="P789" s="665"/>
      <c r="Q789" s="665"/>
      <c r="R789" s="358"/>
      <c r="S789" s="358"/>
      <c r="T789" s="358"/>
      <c r="U789" s="358"/>
      <c r="V789" s="358"/>
      <c r="W789" s="358"/>
      <c r="X789" s="358"/>
      <c r="Y789" s="358"/>
      <c r="Z789" s="358"/>
      <c r="AA789" s="358"/>
    </row>
    <row r="790" spans="2:27" ht="13.5" customHeight="1">
      <c r="B790" s="453"/>
      <c r="C790" s="453"/>
      <c r="D790" s="453"/>
      <c r="E790" s="453"/>
      <c r="F790" s="453"/>
      <c r="G790" s="453"/>
      <c r="H790" s="453"/>
      <c r="I790" s="453"/>
      <c r="J790" s="453"/>
      <c r="K790" s="453"/>
      <c r="L790" s="453"/>
      <c r="M790" s="453"/>
      <c r="N790" s="453"/>
      <c r="O790" s="665"/>
      <c r="P790" s="665"/>
      <c r="Q790" s="665"/>
      <c r="R790" s="358"/>
      <c r="S790" s="358"/>
      <c r="T790" s="358"/>
      <c r="U790" s="358"/>
      <c r="V790" s="358"/>
      <c r="W790" s="358"/>
      <c r="X790" s="358"/>
      <c r="Y790" s="358"/>
      <c r="Z790" s="358"/>
      <c r="AA790" s="358"/>
    </row>
    <row r="791" spans="2:27" ht="13.5" customHeight="1">
      <c r="B791" s="453"/>
      <c r="C791" s="453"/>
      <c r="D791" s="453"/>
      <c r="E791" s="453"/>
      <c r="F791" s="453"/>
      <c r="G791" s="453"/>
      <c r="H791" s="453"/>
      <c r="I791" s="453"/>
      <c r="J791" s="453"/>
      <c r="K791" s="453"/>
      <c r="L791" s="453"/>
      <c r="M791" s="453"/>
      <c r="N791" s="453"/>
      <c r="O791" s="665"/>
      <c r="P791" s="665"/>
      <c r="Q791" s="665"/>
      <c r="R791" s="358"/>
      <c r="S791" s="358"/>
      <c r="T791" s="358"/>
      <c r="U791" s="358"/>
      <c r="V791" s="358"/>
      <c r="W791" s="358"/>
      <c r="X791" s="358"/>
      <c r="Y791" s="358"/>
      <c r="Z791" s="358"/>
      <c r="AA791" s="358"/>
    </row>
    <row r="792" spans="2:27" ht="13.5" customHeight="1">
      <c r="B792" s="453"/>
      <c r="C792" s="453"/>
      <c r="D792" s="453"/>
      <c r="E792" s="453"/>
      <c r="F792" s="453"/>
      <c r="G792" s="453"/>
      <c r="H792" s="453"/>
      <c r="I792" s="453"/>
      <c r="J792" s="453"/>
      <c r="K792" s="453"/>
      <c r="L792" s="453"/>
      <c r="M792" s="453"/>
      <c r="N792" s="453"/>
      <c r="O792" s="665"/>
      <c r="P792" s="665"/>
      <c r="Q792" s="665"/>
      <c r="R792" s="358"/>
      <c r="S792" s="358"/>
      <c r="T792" s="358"/>
      <c r="U792" s="358"/>
      <c r="V792" s="358"/>
      <c r="W792" s="358"/>
      <c r="X792" s="358"/>
      <c r="Y792" s="358"/>
      <c r="Z792" s="358"/>
      <c r="AA792" s="358"/>
    </row>
    <row r="793" spans="2:27" ht="13.5" customHeight="1">
      <c r="B793" s="453"/>
      <c r="C793" s="453"/>
      <c r="D793" s="453"/>
      <c r="E793" s="453"/>
      <c r="F793" s="453"/>
      <c r="G793" s="453"/>
      <c r="H793" s="453"/>
      <c r="I793" s="453"/>
      <c r="J793" s="453"/>
      <c r="K793" s="453"/>
      <c r="L793" s="453"/>
      <c r="M793" s="453"/>
      <c r="N793" s="453"/>
      <c r="O793" s="665"/>
      <c r="P793" s="665"/>
      <c r="Q793" s="665"/>
      <c r="R793" s="358"/>
      <c r="S793" s="358"/>
      <c r="T793" s="358"/>
      <c r="U793" s="358"/>
      <c r="V793" s="358"/>
      <c r="W793" s="358"/>
      <c r="X793" s="358"/>
      <c r="Y793" s="358"/>
      <c r="Z793" s="358"/>
      <c r="AA793" s="358"/>
    </row>
    <row r="794" spans="2:27" ht="13.5" customHeight="1">
      <c r="B794" s="453"/>
      <c r="C794" s="453"/>
      <c r="D794" s="453"/>
      <c r="E794" s="453"/>
      <c r="F794" s="453"/>
      <c r="G794" s="453"/>
      <c r="H794" s="453"/>
      <c r="I794" s="453"/>
      <c r="J794" s="453"/>
      <c r="K794" s="453"/>
      <c r="L794" s="453"/>
      <c r="M794" s="453"/>
      <c r="N794" s="453"/>
      <c r="O794" s="665"/>
      <c r="P794" s="665"/>
      <c r="Q794" s="665"/>
      <c r="R794" s="358"/>
      <c r="S794" s="358"/>
      <c r="T794" s="358"/>
      <c r="U794" s="358"/>
      <c r="V794" s="358"/>
      <c r="W794" s="358"/>
      <c r="X794" s="358"/>
      <c r="Y794" s="358"/>
      <c r="Z794" s="358"/>
      <c r="AA794" s="358"/>
    </row>
    <row r="795" spans="2:27" ht="13.5" customHeight="1">
      <c r="B795" s="453"/>
      <c r="C795" s="453"/>
      <c r="D795" s="453"/>
      <c r="E795" s="453"/>
      <c r="F795" s="453"/>
      <c r="G795" s="453"/>
      <c r="H795" s="453"/>
      <c r="I795" s="453"/>
      <c r="J795" s="453"/>
      <c r="K795" s="453"/>
      <c r="L795" s="453"/>
      <c r="M795" s="453"/>
      <c r="N795" s="453"/>
      <c r="O795" s="665"/>
      <c r="P795" s="665"/>
      <c r="Q795" s="665"/>
      <c r="R795" s="358"/>
      <c r="S795" s="358"/>
      <c r="T795" s="358"/>
      <c r="U795" s="358"/>
      <c r="V795" s="358"/>
      <c r="W795" s="358"/>
      <c r="X795" s="358"/>
      <c r="Y795" s="358"/>
      <c r="Z795" s="358"/>
      <c r="AA795" s="358"/>
    </row>
    <row r="796" spans="2:27" ht="13.5" customHeight="1">
      <c r="B796" s="453"/>
      <c r="C796" s="453"/>
      <c r="D796" s="453"/>
      <c r="E796" s="453"/>
      <c r="F796" s="453"/>
      <c r="G796" s="453"/>
      <c r="H796" s="453"/>
      <c r="I796" s="453"/>
      <c r="J796" s="453"/>
      <c r="K796" s="453"/>
      <c r="L796" s="453"/>
      <c r="M796" s="453"/>
      <c r="N796" s="453"/>
      <c r="O796" s="665"/>
      <c r="P796" s="665"/>
      <c r="Q796" s="665"/>
      <c r="R796" s="358"/>
      <c r="S796" s="358"/>
      <c r="T796" s="358"/>
      <c r="U796" s="358"/>
      <c r="V796" s="358"/>
      <c r="W796" s="358"/>
      <c r="X796" s="358"/>
      <c r="Y796" s="358"/>
      <c r="Z796" s="358"/>
      <c r="AA796" s="358"/>
    </row>
    <row r="797" spans="2:27" ht="13.5" customHeight="1">
      <c r="B797" s="453"/>
      <c r="C797" s="453"/>
      <c r="D797" s="453"/>
      <c r="E797" s="453"/>
      <c r="F797" s="453"/>
      <c r="G797" s="453"/>
      <c r="H797" s="453"/>
      <c r="I797" s="453"/>
      <c r="J797" s="453"/>
      <c r="K797" s="453"/>
      <c r="L797" s="453"/>
      <c r="M797" s="453"/>
      <c r="N797" s="453"/>
      <c r="O797" s="665"/>
      <c r="P797" s="665"/>
      <c r="Q797" s="665"/>
      <c r="R797" s="358"/>
      <c r="S797" s="358"/>
      <c r="T797" s="358"/>
      <c r="U797" s="358"/>
      <c r="V797" s="358"/>
      <c r="W797" s="358"/>
      <c r="X797" s="358"/>
      <c r="Y797" s="358"/>
      <c r="Z797" s="358"/>
      <c r="AA797" s="358"/>
    </row>
    <row r="798" spans="2:27" ht="13.5" customHeight="1">
      <c r="B798" s="453"/>
      <c r="C798" s="453"/>
      <c r="D798" s="453"/>
      <c r="E798" s="453"/>
      <c r="F798" s="453"/>
      <c r="G798" s="453"/>
      <c r="H798" s="453"/>
      <c r="I798" s="453"/>
      <c r="J798" s="453"/>
      <c r="K798" s="453"/>
      <c r="L798" s="453"/>
      <c r="M798" s="453"/>
      <c r="N798" s="453"/>
      <c r="O798" s="665"/>
      <c r="P798" s="665"/>
      <c r="Q798" s="665"/>
      <c r="R798" s="358"/>
      <c r="S798" s="358"/>
      <c r="T798" s="358"/>
      <c r="U798" s="358"/>
      <c r="V798" s="358"/>
      <c r="W798" s="358"/>
      <c r="X798" s="358"/>
      <c r="Y798" s="358"/>
      <c r="Z798" s="358"/>
      <c r="AA798" s="358"/>
    </row>
    <row r="799" spans="2:27" ht="13.5" customHeight="1">
      <c r="B799" s="453"/>
      <c r="C799" s="453"/>
      <c r="D799" s="453"/>
      <c r="E799" s="453"/>
      <c r="F799" s="453"/>
      <c r="G799" s="453"/>
      <c r="H799" s="453"/>
      <c r="I799" s="453"/>
      <c r="J799" s="453"/>
      <c r="K799" s="453"/>
      <c r="L799" s="453"/>
      <c r="M799" s="453"/>
      <c r="N799" s="453"/>
      <c r="O799" s="665"/>
      <c r="P799" s="665"/>
      <c r="Q799" s="665"/>
      <c r="R799" s="358"/>
      <c r="S799" s="358"/>
      <c r="T799" s="358"/>
      <c r="U799" s="358"/>
      <c r="V799" s="358"/>
      <c r="W799" s="358"/>
      <c r="X799" s="358"/>
      <c r="Y799" s="358"/>
      <c r="Z799" s="358"/>
      <c r="AA799" s="358"/>
    </row>
    <row r="800" spans="2:27" ht="13.5" customHeight="1">
      <c r="B800" s="453"/>
      <c r="C800" s="453"/>
      <c r="D800" s="453"/>
      <c r="E800" s="453"/>
      <c r="F800" s="453"/>
      <c r="G800" s="453"/>
      <c r="H800" s="453"/>
      <c r="I800" s="453"/>
      <c r="J800" s="453"/>
      <c r="K800" s="453"/>
      <c r="L800" s="453"/>
      <c r="M800" s="453"/>
      <c r="N800" s="453"/>
      <c r="O800" s="665"/>
      <c r="P800" s="665"/>
      <c r="Q800" s="665"/>
      <c r="R800" s="358"/>
      <c r="S800" s="358"/>
      <c r="T800" s="358"/>
      <c r="U800" s="358"/>
      <c r="V800" s="358"/>
      <c r="W800" s="358"/>
      <c r="X800" s="358"/>
      <c r="Y800" s="358"/>
      <c r="Z800" s="358"/>
      <c r="AA800" s="358"/>
    </row>
    <row r="801" spans="2:27" ht="13.5" customHeight="1">
      <c r="B801" s="453"/>
      <c r="C801" s="453"/>
      <c r="D801" s="453"/>
      <c r="E801" s="453"/>
      <c r="F801" s="453"/>
      <c r="G801" s="453"/>
      <c r="H801" s="453"/>
      <c r="I801" s="453"/>
      <c r="J801" s="453"/>
      <c r="K801" s="453"/>
      <c r="L801" s="453"/>
      <c r="M801" s="453"/>
      <c r="N801" s="453"/>
      <c r="O801" s="665"/>
      <c r="P801" s="665"/>
      <c r="Q801" s="665"/>
      <c r="R801" s="358"/>
      <c r="S801" s="358"/>
      <c r="T801" s="358"/>
      <c r="U801" s="358"/>
      <c r="V801" s="358"/>
      <c r="W801" s="358"/>
      <c r="X801" s="358"/>
      <c r="Y801" s="358"/>
      <c r="Z801" s="358"/>
      <c r="AA801" s="358"/>
    </row>
    <row r="802" spans="2:27" ht="13.5" customHeight="1">
      <c r="B802" s="453"/>
      <c r="C802" s="453"/>
      <c r="D802" s="453"/>
      <c r="E802" s="453"/>
      <c r="F802" s="453"/>
      <c r="G802" s="453"/>
      <c r="H802" s="453"/>
      <c r="I802" s="453"/>
      <c r="J802" s="453"/>
      <c r="K802" s="453"/>
      <c r="L802" s="453"/>
      <c r="M802" s="453"/>
      <c r="N802" s="453"/>
      <c r="O802" s="665"/>
      <c r="P802" s="665"/>
      <c r="Q802" s="665"/>
      <c r="R802" s="358"/>
      <c r="S802" s="358"/>
      <c r="T802" s="358"/>
      <c r="U802" s="358"/>
      <c r="V802" s="358"/>
      <c r="W802" s="358"/>
      <c r="X802" s="358"/>
      <c r="Y802" s="358"/>
      <c r="Z802" s="358"/>
      <c r="AA802" s="358"/>
    </row>
    <row r="803" spans="2:27" ht="13.5" customHeight="1">
      <c r="B803" s="453"/>
      <c r="C803" s="453"/>
      <c r="D803" s="453"/>
      <c r="E803" s="453"/>
      <c r="F803" s="453"/>
      <c r="G803" s="453"/>
      <c r="H803" s="453"/>
      <c r="I803" s="453"/>
      <c r="J803" s="453"/>
      <c r="K803" s="453"/>
      <c r="L803" s="453"/>
      <c r="M803" s="453"/>
      <c r="N803" s="453"/>
      <c r="O803" s="665"/>
      <c r="P803" s="665"/>
      <c r="Q803" s="665"/>
      <c r="R803" s="358"/>
      <c r="S803" s="358"/>
      <c r="T803" s="358"/>
      <c r="U803" s="358"/>
      <c r="V803" s="358"/>
      <c r="W803" s="358"/>
      <c r="X803" s="358"/>
      <c r="Y803" s="358"/>
      <c r="Z803" s="358"/>
      <c r="AA803" s="358"/>
    </row>
    <row r="804" spans="2:27" ht="13.5" customHeight="1">
      <c r="B804" s="453"/>
      <c r="C804" s="453"/>
      <c r="D804" s="453"/>
      <c r="E804" s="453"/>
      <c r="F804" s="453"/>
      <c r="G804" s="453"/>
      <c r="H804" s="453"/>
      <c r="I804" s="453"/>
      <c r="J804" s="453"/>
      <c r="K804" s="453"/>
      <c r="L804" s="453"/>
      <c r="M804" s="453"/>
      <c r="N804" s="453"/>
      <c r="O804" s="665"/>
      <c r="P804" s="665"/>
      <c r="Q804" s="665"/>
      <c r="R804" s="358"/>
      <c r="S804" s="358"/>
      <c r="T804" s="358"/>
      <c r="U804" s="358"/>
      <c r="V804" s="358"/>
      <c r="W804" s="358"/>
      <c r="X804" s="358"/>
      <c r="Y804" s="358"/>
      <c r="Z804" s="358"/>
      <c r="AA804" s="358"/>
    </row>
    <row r="805" spans="2:27" ht="13.5" customHeight="1">
      <c r="B805" s="453"/>
      <c r="C805" s="453"/>
      <c r="D805" s="453"/>
      <c r="E805" s="453"/>
      <c r="F805" s="453"/>
      <c r="G805" s="453"/>
      <c r="H805" s="453"/>
      <c r="I805" s="453"/>
      <c r="J805" s="453"/>
      <c r="K805" s="453"/>
      <c r="L805" s="453"/>
      <c r="M805" s="453"/>
      <c r="N805" s="453"/>
      <c r="O805" s="665"/>
      <c r="P805" s="665"/>
      <c r="Q805" s="665"/>
      <c r="R805" s="358"/>
      <c r="S805" s="358"/>
      <c r="T805" s="358"/>
      <c r="U805" s="358"/>
      <c r="V805" s="358"/>
      <c r="W805" s="358"/>
      <c r="X805" s="358"/>
      <c r="Y805" s="358"/>
      <c r="Z805" s="358"/>
      <c r="AA805" s="358"/>
    </row>
    <row r="806" spans="2:27" ht="13.5" customHeight="1">
      <c r="B806" s="453"/>
      <c r="C806" s="453"/>
      <c r="D806" s="453"/>
      <c r="E806" s="453"/>
      <c r="F806" s="453"/>
      <c r="G806" s="453"/>
      <c r="H806" s="453"/>
      <c r="I806" s="453"/>
      <c r="J806" s="453"/>
      <c r="K806" s="453"/>
      <c r="L806" s="453"/>
      <c r="M806" s="453"/>
      <c r="N806" s="453"/>
      <c r="O806" s="665"/>
      <c r="P806" s="665"/>
      <c r="Q806" s="665"/>
      <c r="R806" s="358"/>
      <c r="S806" s="358"/>
      <c r="T806" s="358"/>
      <c r="U806" s="358"/>
      <c r="V806" s="358"/>
      <c r="W806" s="358"/>
      <c r="X806" s="358"/>
      <c r="Y806" s="358"/>
      <c r="Z806" s="358"/>
      <c r="AA806" s="358"/>
    </row>
    <row r="807" spans="2:27" ht="13.5" customHeight="1">
      <c r="B807" s="453"/>
      <c r="C807" s="453"/>
      <c r="D807" s="453"/>
      <c r="E807" s="453"/>
      <c r="F807" s="453"/>
      <c r="G807" s="453"/>
      <c r="H807" s="453"/>
      <c r="I807" s="453"/>
      <c r="J807" s="453"/>
      <c r="K807" s="453"/>
      <c r="L807" s="453"/>
      <c r="M807" s="453"/>
      <c r="N807" s="453"/>
      <c r="O807" s="665"/>
      <c r="P807" s="665"/>
      <c r="Q807" s="665"/>
      <c r="R807" s="358"/>
      <c r="S807" s="358"/>
      <c r="T807" s="358"/>
      <c r="U807" s="358"/>
      <c r="V807" s="358"/>
      <c r="W807" s="358"/>
      <c r="X807" s="358"/>
      <c r="Y807" s="358"/>
      <c r="Z807" s="358"/>
      <c r="AA807" s="358"/>
    </row>
    <row r="808" spans="2:27" ht="13.5" customHeight="1">
      <c r="B808" s="453"/>
      <c r="C808" s="453"/>
      <c r="D808" s="453"/>
      <c r="E808" s="453"/>
      <c r="F808" s="453"/>
      <c r="G808" s="453"/>
      <c r="H808" s="453"/>
      <c r="I808" s="453"/>
      <c r="J808" s="453"/>
      <c r="K808" s="453"/>
      <c r="L808" s="453"/>
      <c r="M808" s="453"/>
      <c r="N808" s="453"/>
      <c r="O808" s="665"/>
      <c r="P808" s="665"/>
      <c r="Q808" s="665"/>
      <c r="R808" s="358"/>
      <c r="S808" s="358"/>
      <c r="T808" s="358"/>
      <c r="U808" s="358"/>
      <c r="V808" s="358"/>
      <c r="W808" s="358"/>
      <c r="X808" s="358"/>
      <c r="Y808" s="358"/>
      <c r="Z808" s="358"/>
      <c r="AA808" s="358"/>
    </row>
    <row r="809" spans="2:27" ht="13.5" customHeight="1">
      <c r="B809" s="453"/>
      <c r="C809" s="453"/>
      <c r="D809" s="453"/>
      <c r="E809" s="453"/>
      <c r="F809" s="453"/>
      <c r="G809" s="453"/>
      <c r="H809" s="453"/>
      <c r="I809" s="453"/>
      <c r="J809" s="453"/>
      <c r="K809" s="453"/>
      <c r="L809" s="453"/>
      <c r="M809" s="453"/>
      <c r="N809" s="453"/>
      <c r="O809" s="665"/>
      <c r="P809" s="665"/>
      <c r="Q809" s="665"/>
      <c r="R809" s="358"/>
      <c r="S809" s="358"/>
      <c r="T809" s="358"/>
      <c r="U809" s="358"/>
      <c r="V809" s="358"/>
      <c r="W809" s="358"/>
      <c r="X809" s="358"/>
      <c r="Y809" s="358"/>
      <c r="Z809" s="358"/>
      <c r="AA809" s="358"/>
    </row>
    <row r="810" spans="2:27" ht="13.5" customHeight="1">
      <c r="B810" s="453"/>
      <c r="C810" s="453"/>
      <c r="D810" s="453"/>
      <c r="E810" s="453"/>
      <c r="F810" s="453"/>
      <c r="G810" s="453"/>
      <c r="H810" s="453"/>
      <c r="I810" s="453"/>
      <c r="J810" s="453"/>
      <c r="K810" s="453"/>
      <c r="L810" s="453"/>
      <c r="M810" s="453"/>
      <c r="N810" s="453"/>
      <c r="O810" s="665"/>
      <c r="P810" s="665"/>
      <c r="Q810" s="665"/>
      <c r="R810" s="358"/>
      <c r="S810" s="358"/>
      <c r="T810" s="358"/>
      <c r="U810" s="358"/>
      <c r="V810" s="358"/>
      <c r="W810" s="358"/>
      <c r="X810" s="358"/>
      <c r="Y810" s="358"/>
      <c r="Z810" s="358"/>
      <c r="AA810" s="358"/>
    </row>
    <row r="811" spans="2:27" ht="13.5" customHeight="1">
      <c r="B811" s="453"/>
      <c r="C811" s="453"/>
      <c r="D811" s="453"/>
      <c r="E811" s="453"/>
      <c r="F811" s="453"/>
      <c r="G811" s="453"/>
      <c r="H811" s="453"/>
      <c r="I811" s="453"/>
      <c r="J811" s="453"/>
      <c r="K811" s="453"/>
      <c r="L811" s="453"/>
      <c r="M811" s="453"/>
      <c r="N811" s="453"/>
      <c r="O811" s="665"/>
      <c r="P811" s="665"/>
      <c r="Q811" s="665"/>
      <c r="R811" s="358"/>
      <c r="S811" s="358"/>
      <c r="T811" s="358"/>
      <c r="U811" s="358"/>
      <c r="V811" s="358"/>
      <c r="W811" s="358"/>
      <c r="X811" s="358"/>
      <c r="Y811" s="358"/>
      <c r="Z811" s="358"/>
      <c r="AA811" s="358"/>
    </row>
    <row r="812" spans="2:27" ht="13.5" customHeight="1">
      <c r="B812" s="453"/>
      <c r="C812" s="453"/>
      <c r="D812" s="453"/>
      <c r="E812" s="453"/>
      <c r="F812" s="453"/>
      <c r="G812" s="453"/>
      <c r="H812" s="453"/>
      <c r="I812" s="453"/>
      <c r="J812" s="453"/>
      <c r="K812" s="453"/>
      <c r="L812" s="453"/>
      <c r="M812" s="453"/>
      <c r="N812" s="453"/>
      <c r="O812" s="665"/>
      <c r="P812" s="665"/>
      <c r="Q812" s="665"/>
      <c r="R812" s="358"/>
      <c r="S812" s="358"/>
      <c r="T812" s="358"/>
      <c r="U812" s="358"/>
      <c r="V812" s="358"/>
      <c r="W812" s="358"/>
      <c r="X812" s="358"/>
      <c r="Y812" s="358"/>
      <c r="Z812" s="358"/>
      <c r="AA812" s="358"/>
    </row>
    <row r="813" spans="2:27" ht="13.5" customHeight="1">
      <c r="B813" s="453"/>
      <c r="C813" s="453"/>
      <c r="D813" s="453"/>
      <c r="E813" s="453"/>
      <c r="F813" s="453"/>
      <c r="G813" s="453"/>
      <c r="H813" s="453"/>
      <c r="I813" s="453"/>
      <c r="J813" s="453"/>
      <c r="K813" s="453"/>
      <c r="L813" s="453"/>
      <c r="M813" s="453"/>
      <c r="N813" s="453"/>
      <c r="O813" s="665"/>
      <c r="P813" s="665"/>
      <c r="Q813" s="665"/>
      <c r="R813" s="358"/>
      <c r="S813" s="358"/>
      <c r="T813" s="358"/>
      <c r="U813" s="358"/>
      <c r="V813" s="358"/>
      <c r="W813" s="358"/>
      <c r="X813" s="358"/>
      <c r="Y813" s="358"/>
      <c r="Z813" s="358"/>
      <c r="AA813" s="358"/>
    </row>
    <row r="814" spans="2:27" ht="13.5" customHeight="1">
      <c r="B814" s="453"/>
      <c r="C814" s="453"/>
      <c r="D814" s="453"/>
      <c r="E814" s="453"/>
      <c r="F814" s="453"/>
      <c r="G814" s="453"/>
      <c r="H814" s="453"/>
      <c r="I814" s="453"/>
      <c r="J814" s="453"/>
      <c r="K814" s="453"/>
      <c r="L814" s="453"/>
      <c r="M814" s="453"/>
      <c r="N814" s="453"/>
      <c r="O814" s="665"/>
      <c r="P814" s="665"/>
      <c r="Q814" s="665"/>
      <c r="R814" s="358"/>
      <c r="S814" s="358"/>
      <c r="T814" s="358"/>
      <c r="U814" s="358"/>
      <c r="V814" s="358"/>
      <c r="W814" s="358"/>
      <c r="X814" s="358"/>
      <c r="Y814" s="358"/>
      <c r="Z814" s="358"/>
      <c r="AA814" s="358"/>
    </row>
    <row r="815" spans="2:27" ht="13.5" customHeight="1">
      <c r="B815" s="453"/>
      <c r="C815" s="453"/>
      <c r="D815" s="453"/>
      <c r="E815" s="453"/>
      <c r="F815" s="453"/>
      <c r="G815" s="453"/>
      <c r="H815" s="453"/>
      <c r="I815" s="453"/>
      <c r="J815" s="453"/>
      <c r="K815" s="453"/>
      <c r="L815" s="453"/>
      <c r="M815" s="453"/>
      <c r="N815" s="453"/>
      <c r="O815" s="665"/>
      <c r="P815" s="665"/>
      <c r="Q815" s="665"/>
      <c r="R815" s="358"/>
      <c r="S815" s="358"/>
      <c r="T815" s="358"/>
      <c r="U815" s="358"/>
      <c r="V815" s="358"/>
      <c r="W815" s="358"/>
      <c r="X815" s="358"/>
      <c r="Y815" s="358"/>
      <c r="Z815" s="358"/>
      <c r="AA815" s="358"/>
    </row>
    <row r="816" spans="2:27" ht="13.5" customHeight="1">
      <c r="B816" s="453"/>
      <c r="C816" s="453"/>
      <c r="D816" s="453"/>
      <c r="E816" s="453"/>
      <c r="F816" s="453"/>
      <c r="G816" s="453"/>
      <c r="H816" s="453"/>
      <c r="I816" s="453"/>
      <c r="J816" s="453"/>
      <c r="K816" s="453"/>
      <c r="L816" s="453"/>
      <c r="M816" s="453"/>
      <c r="N816" s="453"/>
      <c r="O816" s="665"/>
      <c r="P816" s="665"/>
      <c r="Q816" s="665"/>
      <c r="R816" s="358"/>
      <c r="S816" s="358"/>
      <c r="T816" s="358"/>
      <c r="U816" s="358"/>
      <c r="V816" s="358"/>
      <c r="W816" s="358"/>
      <c r="X816" s="358"/>
      <c r="Y816" s="358"/>
      <c r="Z816" s="358"/>
      <c r="AA816" s="358"/>
    </row>
    <row r="817" spans="2:27" ht="13.5" customHeight="1">
      <c r="B817" s="453"/>
      <c r="C817" s="453"/>
      <c r="D817" s="453"/>
      <c r="E817" s="453"/>
      <c r="F817" s="453"/>
      <c r="G817" s="453"/>
      <c r="H817" s="453"/>
      <c r="I817" s="453"/>
      <c r="J817" s="453"/>
      <c r="K817" s="453"/>
      <c r="L817" s="453"/>
      <c r="M817" s="453"/>
      <c r="N817" s="453"/>
      <c r="O817" s="665"/>
      <c r="P817" s="665"/>
      <c r="Q817" s="665"/>
      <c r="R817" s="358"/>
      <c r="S817" s="358"/>
      <c r="T817" s="358"/>
      <c r="U817" s="358"/>
      <c r="V817" s="358"/>
      <c r="W817" s="358"/>
      <c r="X817" s="358"/>
      <c r="Y817" s="358"/>
      <c r="Z817" s="358"/>
      <c r="AA817" s="358"/>
    </row>
    <row r="818" spans="2:27" ht="13.5" customHeight="1">
      <c r="B818" s="453"/>
      <c r="C818" s="453"/>
      <c r="D818" s="453"/>
      <c r="E818" s="453"/>
      <c r="F818" s="453"/>
      <c r="G818" s="453"/>
      <c r="H818" s="453"/>
      <c r="I818" s="453"/>
      <c r="J818" s="453"/>
      <c r="K818" s="453"/>
      <c r="L818" s="453"/>
      <c r="M818" s="453"/>
      <c r="N818" s="453"/>
      <c r="O818" s="665"/>
      <c r="P818" s="665"/>
      <c r="Q818" s="665"/>
      <c r="R818" s="358"/>
      <c r="S818" s="358"/>
      <c r="T818" s="358"/>
      <c r="U818" s="358"/>
      <c r="V818" s="358"/>
      <c r="W818" s="358"/>
      <c r="X818" s="358"/>
      <c r="Y818" s="358"/>
      <c r="Z818" s="358"/>
      <c r="AA818" s="358"/>
    </row>
    <row r="819" spans="2:27" ht="13.5" customHeight="1">
      <c r="B819" s="453"/>
      <c r="C819" s="453"/>
      <c r="D819" s="453"/>
      <c r="E819" s="453"/>
      <c r="F819" s="453"/>
      <c r="G819" s="453"/>
      <c r="H819" s="453"/>
      <c r="I819" s="453"/>
      <c r="J819" s="453"/>
      <c r="K819" s="453"/>
      <c r="L819" s="453"/>
      <c r="M819" s="453"/>
      <c r="N819" s="453"/>
      <c r="O819" s="665"/>
      <c r="P819" s="665"/>
      <c r="Q819" s="665"/>
      <c r="R819" s="358"/>
      <c r="S819" s="358"/>
      <c r="T819" s="358"/>
      <c r="U819" s="358"/>
      <c r="V819" s="358"/>
      <c r="W819" s="358"/>
      <c r="X819" s="358"/>
      <c r="Y819" s="358"/>
      <c r="Z819" s="358"/>
      <c r="AA819" s="358"/>
    </row>
    <row r="820" spans="2:27" ht="13.5" customHeight="1">
      <c r="B820" s="453"/>
      <c r="C820" s="453"/>
      <c r="D820" s="453"/>
      <c r="E820" s="453"/>
      <c r="F820" s="453"/>
      <c r="G820" s="453"/>
      <c r="H820" s="453"/>
      <c r="I820" s="453"/>
      <c r="J820" s="453"/>
      <c r="K820" s="453"/>
      <c r="L820" s="453"/>
      <c r="M820" s="453"/>
      <c r="N820" s="453"/>
      <c r="O820" s="665"/>
      <c r="P820" s="665"/>
      <c r="Q820" s="665"/>
      <c r="R820" s="358"/>
      <c r="S820" s="358"/>
      <c r="T820" s="358"/>
      <c r="U820" s="358"/>
      <c r="V820" s="358"/>
      <c r="W820" s="358"/>
      <c r="X820" s="358"/>
      <c r="Y820" s="358"/>
      <c r="Z820" s="358"/>
      <c r="AA820" s="358"/>
    </row>
    <row r="821" spans="2:27" ht="13.5" customHeight="1">
      <c r="B821" s="453"/>
      <c r="C821" s="453"/>
      <c r="D821" s="453"/>
      <c r="E821" s="453"/>
      <c r="F821" s="453"/>
      <c r="G821" s="453"/>
      <c r="H821" s="453"/>
      <c r="I821" s="453"/>
      <c r="J821" s="453"/>
      <c r="K821" s="453"/>
      <c r="L821" s="453"/>
      <c r="M821" s="453"/>
      <c r="N821" s="453"/>
      <c r="O821" s="665"/>
      <c r="P821" s="665"/>
      <c r="Q821" s="665"/>
      <c r="R821" s="358"/>
      <c r="S821" s="358"/>
      <c r="T821" s="358"/>
      <c r="U821" s="358"/>
      <c r="V821" s="358"/>
      <c r="W821" s="358"/>
      <c r="X821" s="358"/>
      <c r="Y821" s="358"/>
      <c r="Z821" s="358"/>
      <c r="AA821" s="358"/>
    </row>
    <row r="822" spans="2:27" ht="13.5" customHeight="1">
      <c r="B822" s="453"/>
      <c r="C822" s="453"/>
      <c r="D822" s="453"/>
      <c r="E822" s="453"/>
      <c r="F822" s="453"/>
      <c r="G822" s="453"/>
      <c r="H822" s="453"/>
      <c r="I822" s="453"/>
      <c r="J822" s="453"/>
      <c r="K822" s="453"/>
      <c r="L822" s="453"/>
      <c r="M822" s="453"/>
      <c r="N822" s="453"/>
      <c r="O822" s="665"/>
      <c r="P822" s="665"/>
      <c r="Q822" s="665"/>
      <c r="R822" s="358"/>
      <c r="S822" s="358"/>
      <c r="T822" s="358"/>
      <c r="U822" s="358"/>
      <c r="V822" s="358"/>
      <c r="W822" s="358"/>
      <c r="X822" s="358"/>
      <c r="Y822" s="358"/>
      <c r="Z822" s="358"/>
      <c r="AA822" s="358"/>
    </row>
    <row r="823" spans="2:27" ht="13.5" customHeight="1">
      <c r="B823" s="453"/>
      <c r="C823" s="453"/>
      <c r="D823" s="453"/>
      <c r="E823" s="453"/>
      <c r="F823" s="453"/>
      <c r="G823" s="453"/>
      <c r="H823" s="453"/>
      <c r="I823" s="453"/>
      <c r="J823" s="453"/>
      <c r="K823" s="453"/>
      <c r="L823" s="453"/>
      <c r="M823" s="453"/>
      <c r="N823" s="453"/>
      <c r="O823" s="665"/>
      <c r="P823" s="665"/>
      <c r="Q823" s="665"/>
      <c r="R823" s="358"/>
      <c r="S823" s="358"/>
      <c r="T823" s="358"/>
      <c r="U823" s="358"/>
      <c r="V823" s="358"/>
      <c r="W823" s="358"/>
      <c r="X823" s="358"/>
      <c r="Y823" s="358"/>
      <c r="Z823" s="358"/>
      <c r="AA823" s="358"/>
    </row>
    <row r="824" spans="2:27" ht="13.5" customHeight="1">
      <c r="B824" s="453"/>
      <c r="C824" s="453"/>
      <c r="D824" s="453"/>
      <c r="E824" s="453"/>
      <c r="F824" s="453"/>
      <c r="G824" s="453"/>
      <c r="H824" s="453"/>
      <c r="I824" s="453"/>
      <c r="J824" s="453"/>
      <c r="K824" s="453"/>
      <c r="L824" s="453"/>
      <c r="M824" s="453"/>
      <c r="N824" s="453"/>
      <c r="O824" s="665"/>
      <c r="P824" s="665"/>
      <c r="Q824" s="665"/>
      <c r="R824" s="358"/>
      <c r="S824" s="358"/>
      <c r="T824" s="358"/>
      <c r="U824" s="358"/>
      <c r="V824" s="358"/>
      <c r="W824" s="358"/>
      <c r="X824" s="358"/>
      <c r="Y824" s="358"/>
      <c r="Z824" s="358"/>
      <c r="AA824" s="358"/>
    </row>
    <row r="825" spans="2:27" ht="13.5" customHeight="1">
      <c r="B825" s="453"/>
      <c r="C825" s="453"/>
      <c r="D825" s="453"/>
      <c r="E825" s="453"/>
      <c r="F825" s="453"/>
      <c r="G825" s="453"/>
      <c r="H825" s="453"/>
      <c r="I825" s="453"/>
      <c r="J825" s="453"/>
      <c r="K825" s="453"/>
      <c r="L825" s="453"/>
      <c r="M825" s="453"/>
      <c r="N825" s="453"/>
      <c r="O825" s="665"/>
      <c r="P825" s="665"/>
      <c r="Q825" s="665"/>
      <c r="R825" s="358"/>
      <c r="S825" s="358"/>
      <c r="T825" s="358"/>
      <c r="U825" s="358"/>
      <c r="V825" s="358"/>
      <c r="W825" s="358"/>
      <c r="X825" s="358"/>
      <c r="Y825" s="358"/>
      <c r="Z825" s="358"/>
      <c r="AA825" s="358"/>
    </row>
    <row r="826" spans="2:27" ht="13.5" customHeight="1">
      <c r="B826" s="453"/>
      <c r="C826" s="453"/>
      <c r="D826" s="453"/>
      <c r="E826" s="453"/>
      <c r="F826" s="453"/>
      <c r="G826" s="453"/>
      <c r="H826" s="453"/>
      <c r="I826" s="453"/>
      <c r="J826" s="453"/>
      <c r="K826" s="453"/>
      <c r="L826" s="453"/>
      <c r="M826" s="453"/>
      <c r="N826" s="453"/>
      <c r="O826" s="665"/>
      <c r="P826" s="665"/>
      <c r="Q826" s="665"/>
      <c r="R826" s="358"/>
      <c r="S826" s="358"/>
      <c r="T826" s="358"/>
      <c r="U826" s="358"/>
      <c r="V826" s="358"/>
      <c r="W826" s="358"/>
      <c r="X826" s="358"/>
      <c r="Y826" s="358"/>
      <c r="Z826" s="358"/>
      <c r="AA826" s="358"/>
    </row>
    <row r="827" spans="2:27" ht="13.5" customHeight="1">
      <c r="B827" s="453"/>
      <c r="C827" s="453"/>
      <c r="D827" s="453"/>
      <c r="E827" s="453"/>
      <c r="F827" s="453"/>
      <c r="G827" s="453"/>
      <c r="H827" s="453"/>
      <c r="I827" s="453"/>
      <c r="J827" s="453"/>
      <c r="K827" s="453"/>
      <c r="L827" s="453"/>
      <c r="M827" s="453"/>
      <c r="N827" s="453"/>
      <c r="O827" s="665"/>
      <c r="P827" s="665"/>
      <c r="Q827" s="665"/>
      <c r="R827" s="358"/>
      <c r="S827" s="358"/>
      <c r="T827" s="358"/>
      <c r="U827" s="358"/>
      <c r="V827" s="358"/>
      <c r="W827" s="358"/>
      <c r="X827" s="358"/>
      <c r="Y827" s="358"/>
      <c r="Z827" s="358"/>
      <c r="AA827" s="358"/>
    </row>
    <row r="828" spans="2:27" ht="13.5" customHeight="1">
      <c r="B828" s="453"/>
      <c r="C828" s="453"/>
      <c r="D828" s="453"/>
      <c r="E828" s="453"/>
      <c r="F828" s="453"/>
      <c r="G828" s="453"/>
      <c r="H828" s="453"/>
      <c r="I828" s="453"/>
      <c r="J828" s="453"/>
      <c r="K828" s="453"/>
      <c r="L828" s="453"/>
      <c r="M828" s="453"/>
      <c r="N828" s="453"/>
      <c r="O828" s="665"/>
      <c r="P828" s="665"/>
      <c r="Q828" s="665"/>
      <c r="R828" s="358"/>
      <c r="S828" s="358"/>
      <c r="T828" s="358"/>
      <c r="U828" s="358"/>
      <c r="V828" s="358"/>
      <c r="W828" s="358"/>
      <c r="X828" s="358"/>
      <c r="Y828" s="358"/>
      <c r="Z828" s="358"/>
      <c r="AA828" s="358"/>
    </row>
    <row r="829" spans="2:27" ht="13.5" customHeight="1">
      <c r="B829" s="453"/>
      <c r="C829" s="453"/>
      <c r="D829" s="453"/>
      <c r="E829" s="453"/>
      <c r="F829" s="453"/>
      <c r="G829" s="453"/>
      <c r="H829" s="453"/>
      <c r="I829" s="453"/>
      <c r="J829" s="453"/>
      <c r="K829" s="453"/>
      <c r="L829" s="453"/>
      <c r="M829" s="453"/>
      <c r="N829" s="453"/>
      <c r="O829" s="665"/>
      <c r="P829" s="665"/>
      <c r="Q829" s="665"/>
      <c r="R829" s="358"/>
      <c r="S829" s="358"/>
      <c r="T829" s="358"/>
      <c r="U829" s="358"/>
      <c r="V829" s="358"/>
      <c r="W829" s="358"/>
      <c r="X829" s="358"/>
      <c r="Y829" s="358"/>
      <c r="Z829" s="358"/>
      <c r="AA829" s="358"/>
    </row>
    <row r="830" spans="2:27" ht="13.5" customHeight="1">
      <c r="B830" s="453"/>
      <c r="C830" s="453"/>
      <c r="D830" s="453"/>
      <c r="E830" s="453"/>
      <c r="F830" s="453"/>
      <c r="G830" s="453"/>
      <c r="H830" s="453"/>
      <c r="I830" s="453"/>
      <c r="J830" s="453"/>
      <c r="K830" s="453"/>
      <c r="L830" s="453"/>
      <c r="M830" s="453"/>
      <c r="N830" s="453"/>
      <c r="O830" s="665"/>
      <c r="P830" s="665"/>
      <c r="Q830" s="665"/>
      <c r="R830" s="358"/>
      <c r="S830" s="358"/>
      <c r="T830" s="358"/>
      <c r="U830" s="358"/>
      <c r="V830" s="358"/>
      <c r="W830" s="358"/>
      <c r="X830" s="358"/>
      <c r="Y830" s="358"/>
      <c r="Z830" s="358"/>
      <c r="AA830" s="358"/>
    </row>
    <row r="831" spans="2:27" ht="13.5" customHeight="1">
      <c r="B831" s="453"/>
      <c r="C831" s="453"/>
      <c r="D831" s="453"/>
      <c r="E831" s="453"/>
      <c r="F831" s="453"/>
      <c r="G831" s="453"/>
      <c r="H831" s="453"/>
      <c r="I831" s="453"/>
      <c r="J831" s="453"/>
      <c r="K831" s="453"/>
      <c r="L831" s="453"/>
      <c r="M831" s="453"/>
      <c r="N831" s="453"/>
      <c r="O831" s="665"/>
      <c r="P831" s="665"/>
      <c r="Q831" s="665"/>
      <c r="R831" s="358"/>
      <c r="S831" s="358"/>
      <c r="T831" s="358"/>
      <c r="U831" s="358"/>
      <c r="V831" s="358"/>
      <c r="W831" s="358"/>
      <c r="X831" s="358"/>
      <c r="Y831" s="358"/>
      <c r="Z831" s="358"/>
      <c r="AA831" s="358"/>
    </row>
    <row r="832" spans="2:27" ht="13.5" customHeight="1">
      <c r="B832" s="453"/>
      <c r="C832" s="453"/>
      <c r="D832" s="453"/>
      <c r="E832" s="453"/>
      <c r="F832" s="453"/>
      <c r="G832" s="453"/>
      <c r="H832" s="453"/>
      <c r="I832" s="453"/>
      <c r="J832" s="453"/>
      <c r="K832" s="453"/>
      <c r="L832" s="453"/>
      <c r="M832" s="453"/>
      <c r="N832" s="453"/>
      <c r="O832" s="665"/>
      <c r="P832" s="665"/>
      <c r="Q832" s="665"/>
      <c r="R832" s="358"/>
      <c r="S832" s="358"/>
      <c r="T832" s="358"/>
      <c r="U832" s="358"/>
      <c r="V832" s="358"/>
      <c r="W832" s="358"/>
      <c r="X832" s="358"/>
      <c r="Y832" s="358"/>
      <c r="Z832" s="358"/>
      <c r="AA832" s="358"/>
    </row>
    <row r="833" spans="2:27" ht="13.5" customHeight="1">
      <c r="B833" s="453"/>
      <c r="C833" s="453"/>
      <c r="D833" s="453"/>
      <c r="E833" s="453"/>
      <c r="F833" s="453"/>
      <c r="G833" s="453"/>
      <c r="H833" s="453"/>
      <c r="I833" s="453"/>
      <c r="J833" s="453"/>
      <c r="K833" s="453"/>
      <c r="L833" s="453"/>
      <c r="M833" s="453"/>
      <c r="N833" s="453"/>
      <c r="O833" s="665"/>
      <c r="P833" s="665"/>
      <c r="Q833" s="665"/>
      <c r="R833" s="358"/>
      <c r="S833" s="358"/>
      <c r="T833" s="358"/>
      <c r="U833" s="358"/>
      <c r="V833" s="358"/>
      <c r="W833" s="358"/>
      <c r="X833" s="358"/>
      <c r="Y833" s="358"/>
      <c r="Z833" s="358"/>
      <c r="AA833" s="358"/>
    </row>
    <row r="834" spans="2:27" ht="13.5" customHeight="1">
      <c r="B834" s="453"/>
      <c r="C834" s="453"/>
      <c r="D834" s="453"/>
      <c r="E834" s="453"/>
      <c r="F834" s="453"/>
      <c r="G834" s="453"/>
      <c r="H834" s="453"/>
      <c r="I834" s="453"/>
      <c r="J834" s="453"/>
      <c r="K834" s="453"/>
      <c r="L834" s="453"/>
      <c r="M834" s="453"/>
      <c r="N834" s="453"/>
      <c r="O834" s="665"/>
      <c r="P834" s="665"/>
      <c r="Q834" s="665"/>
      <c r="R834" s="358"/>
      <c r="S834" s="358"/>
      <c r="T834" s="358"/>
      <c r="U834" s="358"/>
      <c r="V834" s="358"/>
      <c r="W834" s="358"/>
      <c r="X834" s="358"/>
      <c r="Y834" s="358"/>
      <c r="Z834" s="358"/>
      <c r="AA834" s="358"/>
    </row>
    <row r="835" spans="2:27" ht="13.5" customHeight="1">
      <c r="B835" s="453"/>
      <c r="C835" s="453"/>
      <c r="D835" s="453"/>
      <c r="E835" s="453"/>
      <c r="F835" s="453"/>
      <c r="G835" s="453"/>
      <c r="H835" s="453"/>
      <c r="I835" s="453"/>
      <c r="J835" s="453"/>
      <c r="K835" s="453"/>
      <c r="L835" s="453"/>
      <c r="M835" s="453"/>
      <c r="N835" s="453"/>
      <c r="O835" s="665"/>
      <c r="P835" s="665"/>
      <c r="Q835" s="665"/>
      <c r="R835" s="358"/>
      <c r="S835" s="358"/>
      <c r="T835" s="358"/>
      <c r="U835" s="358"/>
      <c r="V835" s="358"/>
      <c r="W835" s="358"/>
      <c r="X835" s="358"/>
      <c r="Y835" s="358"/>
      <c r="Z835" s="358"/>
      <c r="AA835" s="358"/>
    </row>
    <row r="836" spans="2:27" ht="13.5" customHeight="1">
      <c r="B836" s="453"/>
      <c r="C836" s="453"/>
      <c r="D836" s="453"/>
      <c r="E836" s="453"/>
      <c r="F836" s="453"/>
      <c r="G836" s="453"/>
      <c r="H836" s="453"/>
      <c r="I836" s="453"/>
      <c r="J836" s="453"/>
      <c r="K836" s="453"/>
      <c r="L836" s="453"/>
      <c r="M836" s="453"/>
      <c r="N836" s="453"/>
      <c r="O836" s="665"/>
      <c r="P836" s="665"/>
      <c r="Q836" s="665"/>
      <c r="R836" s="358"/>
      <c r="S836" s="358"/>
      <c r="T836" s="358"/>
      <c r="U836" s="358"/>
      <c r="V836" s="358"/>
      <c r="W836" s="358"/>
      <c r="X836" s="358"/>
      <c r="Y836" s="358"/>
      <c r="Z836" s="358"/>
      <c r="AA836" s="358"/>
    </row>
    <row r="837" spans="2:27" ht="13.5" customHeight="1">
      <c r="B837" s="453"/>
      <c r="C837" s="453"/>
      <c r="D837" s="453"/>
      <c r="E837" s="453"/>
      <c r="F837" s="453"/>
      <c r="G837" s="453"/>
      <c r="H837" s="453"/>
      <c r="I837" s="453"/>
      <c r="J837" s="453"/>
      <c r="K837" s="453"/>
      <c r="L837" s="453"/>
      <c r="M837" s="453"/>
      <c r="N837" s="453"/>
      <c r="O837" s="665"/>
      <c r="P837" s="665"/>
      <c r="Q837" s="665"/>
      <c r="R837" s="358"/>
      <c r="S837" s="358"/>
      <c r="T837" s="358"/>
      <c r="U837" s="358"/>
      <c r="V837" s="358"/>
      <c r="W837" s="358"/>
      <c r="X837" s="358"/>
      <c r="Y837" s="358"/>
      <c r="Z837" s="358"/>
      <c r="AA837" s="358"/>
    </row>
    <row r="838" spans="2:27" ht="13.5" customHeight="1">
      <c r="B838" s="453"/>
      <c r="C838" s="453"/>
      <c r="D838" s="453"/>
      <c r="E838" s="453"/>
      <c r="F838" s="453"/>
      <c r="G838" s="453"/>
      <c r="H838" s="453"/>
      <c r="I838" s="453"/>
      <c r="J838" s="453"/>
      <c r="K838" s="453"/>
      <c r="L838" s="453"/>
      <c r="M838" s="453"/>
      <c r="N838" s="453"/>
      <c r="O838" s="665"/>
      <c r="P838" s="665"/>
      <c r="Q838" s="665"/>
      <c r="R838" s="358"/>
      <c r="S838" s="358"/>
      <c r="T838" s="358"/>
      <c r="U838" s="358"/>
      <c r="V838" s="358"/>
      <c r="W838" s="358"/>
      <c r="X838" s="358"/>
      <c r="Y838" s="358"/>
      <c r="Z838" s="358"/>
      <c r="AA838" s="358"/>
    </row>
    <row r="839" spans="2:27" ht="13.5" customHeight="1">
      <c r="B839" s="453"/>
      <c r="C839" s="453"/>
      <c r="D839" s="453"/>
      <c r="E839" s="453"/>
      <c r="F839" s="453"/>
      <c r="G839" s="453"/>
      <c r="H839" s="453"/>
      <c r="I839" s="453"/>
      <c r="J839" s="453"/>
      <c r="K839" s="453"/>
      <c r="L839" s="453"/>
      <c r="M839" s="453"/>
      <c r="N839" s="453"/>
      <c r="O839" s="665"/>
      <c r="P839" s="665"/>
      <c r="Q839" s="665"/>
      <c r="R839" s="358"/>
      <c r="S839" s="358"/>
      <c r="T839" s="358"/>
      <c r="U839" s="358"/>
      <c r="V839" s="358"/>
      <c r="W839" s="358"/>
      <c r="X839" s="358"/>
      <c r="Y839" s="358"/>
      <c r="Z839" s="358"/>
      <c r="AA839" s="358"/>
    </row>
    <row r="840" spans="2:27" ht="13.5" customHeight="1">
      <c r="B840" s="453"/>
      <c r="C840" s="453"/>
      <c r="D840" s="453"/>
      <c r="E840" s="453"/>
      <c r="F840" s="453"/>
      <c r="G840" s="453"/>
      <c r="H840" s="453"/>
      <c r="I840" s="453"/>
      <c r="J840" s="453"/>
      <c r="K840" s="453"/>
      <c r="L840" s="453"/>
      <c r="M840" s="453"/>
      <c r="N840" s="453"/>
      <c r="O840" s="665"/>
      <c r="P840" s="665"/>
      <c r="Q840" s="665"/>
      <c r="R840" s="358"/>
      <c r="S840" s="358"/>
      <c r="T840" s="358"/>
      <c r="U840" s="358"/>
      <c r="V840" s="358"/>
      <c r="W840" s="358"/>
      <c r="X840" s="358"/>
      <c r="Y840" s="358"/>
      <c r="Z840" s="358"/>
      <c r="AA840" s="358"/>
    </row>
    <row r="841" spans="2:27" ht="13.5" customHeight="1">
      <c r="B841" s="453"/>
      <c r="C841" s="453"/>
      <c r="D841" s="453"/>
      <c r="E841" s="453"/>
      <c r="F841" s="453"/>
      <c r="G841" s="453"/>
      <c r="H841" s="453"/>
      <c r="I841" s="453"/>
      <c r="J841" s="453"/>
      <c r="K841" s="453"/>
      <c r="L841" s="453"/>
      <c r="M841" s="453"/>
      <c r="N841" s="453"/>
      <c r="O841" s="665"/>
      <c r="P841" s="665"/>
      <c r="Q841" s="665"/>
      <c r="R841" s="358"/>
      <c r="S841" s="358"/>
      <c r="T841" s="358"/>
      <c r="U841" s="358"/>
      <c r="V841" s="358"/>
      <c r="W841" s="358"/>
      <c r="X841" s="358"/>
      <c r="Y841" s="358"/>
      <c r="Z841" s="358"/>
      <c r="AA841" s="358"/>
    </row>
    <row r="842" spans="2:27" ht="13.5" customHeight="1">
      <c r="B842" s="453"/>
      <c r="C842" s="453"/>
      <c r="D842" s="453"/>
      <c r="E842" s="453"/>
      <c r="F842" s="453"/>
      <c r="G842" s="453"/>
      <c r="H842" s="453"/>
      <c r="I842" s="453"/>
      <c r="J842" s="453"/>
      <c r="K842" s="453"/>
      <c r="L842" s="453"/>
      <c r="M842" s="453"/>
      <c r="N842" s="453"/>
      <c r="O842" s="665"/>
      <c r="P842" s="665"/>
      <c r="Q842" s="665"/>
      <c r="R842" s="358"/>
      <c r="S842" s="358"/>
      <c r="T842" s="358"/>
      <c r="U842" s="358"/>
      <c r="V842" s="358"/>
      <c r="W842" s="358"/>
      <c r="X842" s="358"/>
      <c r="Y842" s="358"/>
      <c r="Z842" s="358"/>
      <c r="AA842" s="358"/>
    </row>
    <row r="843" spans="2:27" ht="13.5" customHeight="1">
      <c r="B843" s="453"/>
      <c r="C843" s="453"/>
      <c r="D843" s="453"/>
      <c r="E843" s="453"/>
      <c r="F843" s="453"/>
      <c r="G843" s="453"/>
      <c r="H843" s="453"/>
      <c r="I843" s="453"/>
      <c r="J843" s="453"/>
      <c r="K843" s="453"/>
      <c r="L843" s="453"/>
      <c r="M843" s="453"/>
      <c r="N843" s="453"/>
      <c r="O843" s="665"/>
      <c r="P843" s="665"/>
      <c r="Q843" s="665"/>
      <c r="R843" s="358"/>
      <c r="S843" s="358"/>
      <c r="T843" s="358"/>
      <c r="U843" s="358"/>
      <c r="V843" s="358"/>
      <c r="W843" s="358"/>
      <c r="X843" s="358"/>
      <c r="Y843" s="358"/>
      <c r="Z843" s="358"/>
      <c r="AA843" s="358"/>
    </row>
    <row r="844" spans="2:27" ht="13.5" customHeight="1">
      <c r="B844" s="453"/>
      <c r="C844" s="453"/>
      <c r="D844" s="453"/>
      <c r="E844" s="453"/>
      <c r="F844" s="453"/>
      <c r="G844" s="453"/>
      <c r="H844" s="453"/>
      <c r="I844" s="453"/>
      <c r="J844" s="453"/>
      <c r="K844" s="453"/>
      <c r="L844" s="453"/>
      <c r="M844" s="453"/>
      <c r="N844" s="453"/>
      <c r="O844" s="665"/>
      <c r="P844" s="665"/>
      <c r="Q844" s="665"/>
      <c r="R844" s="358"/>
      <c r="S844" s="358"/>
      <c r="T844" s="358"/>
      <c r="U844" s="358"/>
      <c r="V844" s="358"/>
      <c r="W844" s="358"/>
      <c r="X844" s="358"/>
      <c r="Y844" s="358"/>
      <c r="Z844" s="358"/>
      <c r="AA844" s="358"/>
    </row>
    <row r="845" spans="2:27" ht="13.5" customHeight="1">
      <c r="B845" s="453"/>
      <c r="C845" s="453"/>
      <c r="D845" s="453"/>
      <c r="E845" s="453"/>
      <c r="F845" s="453"/>
      <c r="G845" s="453"/>
      <c r="H845" s="453"/>
      <c r="I845" s="453"/>
      <c r="J845" s="453"/>
      <c r="K845" s="453"/>
      <c r="L845" s="453"/>
      <c r="M845" s="453"/>
      <c r="N845" s="453"/>
      <c r="O845" s="665"/>
      <c r="P845" s="665"/>
      <c r="Q845" s="665"/>
      <c r="R845" s="358"/>
      <c r="S845" s="358"/>
      <c r="T845" s="358"/>
      <c r="U845" s="358"/>
      <c r="V845" s="358"/>
      <c r="W845" s="358"/>
      <c r="X845" s="358"/>
      <c r="Y845" s="358"/>
      <c r="Z845" s="358"/>
      <c r="AA845" s="358"/>
    </row>
    <row r="846" spans="2:27" ht="13.5" customHeight="1">
      <c r="B846" s="453"/>
      <c r="C846" s="453"/>
      <c r="D846" s="453"/>
      <c r="E846" s="453"/>
      <c r="F846" s="453"/>
      <c r="G846" s="453"/>
      <c r="H846" s="453"/>
      <c r="I846" s="453"/>
      <c r="J846" s="453"/>
      <c r="K846" s="453"/>
      <c r="L846" s="453"/>
      <c r="M846" s="453"/>
      <c r="N846" s="453"/>
      <c r="O846" s="665"/>
      <c r="P846" s="665"/>
      <c r="Q846" s="665"/>
      <c r="R846" s="358"/>
      <c r="S846" s="358"/>
      <c r="T846" s="358"/>
      <c r="U846" s="358"/>
      <c r="V846" s="358"/>
      <c r="W846" s="358"/>
      <c r="X846" s="358"/>
      <c r="Y846" s="358"/>
      <c r="Z846" s="358"/>
      <c r="AA846" s="358"/>
    </row>
    <row r="847" spans="2:27" ht="13.5" customHeight="1">
      <c r="B847" s="453"/>
      <c r="C847" s="453"/>
      <c r="D847" s="453"/>
      <c r="E847" s="453"/>
      <c r="F847" s="453"/>
      <c r="G847" s="453"/>
      <c r="H847" s="453"/>
      <c r="I847" s="453"/>
      <c r="J847" s="453"/>
      <c r="K847" s="453"/>
      <c r="L847" s="453"/>
      <c r="M847" s="453"/>
      <c r="N847" s="453"/>
      <c r="O847" s="665"/>
      <c r="P847" s="665"/>
      <c r="Q847" s="665"/>
      <c r="R847" s="358"/>
      <c r="S847" s="358"/>
      <c r="T847" s="358"/>
      <c r="U847" s="358"/>
      <c r="V847" s="358"/>
      <c r="W847" s="358"/>
      <c r="X847" s="358"/>
      <c r="Y847" s="358"/>
      <c r="Z847" s="358"/>
      <c r="AA847" s="358"/>
    </row>
    <row r="848" spans="2:27" ht="13.5" customHeight="1">
      <c r="B848" s="453"/>
      <c r="C848" s="453"/>
      <c r="D848" s="453"/>
      <c r="E848" s="453"/>
      <c r="F848" s="453"/>
      <c r="G848" s="453"/>
      <c r="H848" s="453"/>
      <c r="I848" s="453"/>
      <c r="J848" s="453"/>
      <c r="K848" s="453"/>
      <c r="L848" s="453"/>
      <c r="M848" s="453"/>
      <c r="N848" s="453"/>
      <c r="O848" s="665"/>
      <c r="P848" s="665"/>
      <c r="Q848" s="665"/>
      <c r="R848" s="358"/>
      <c r="S848" s="358"/>
      <c r="T848" s="358"/>
      <c r="U848" s="358"/>
      <c r="V848" s="358"/>
      <c r="W848" s="358"/>
      <c r="X848" s="358"/>
      <c r="Y848" s="358"/>
      <c r="Z848" s="358"/>
      <c r="AA848" s="358"/>
    </row>
    <row r="849" spans="2:27" ht="13.5" customHeight="1">
      <c r="B849" s="453"/>
      <c r="C849" s="453"/>
      <c r="D849" s="453"/>
      <c r="E849" s="453"/>
      <c r="F849" s="453"/>
      <c r="G849" s="453"/>
      <c r="H849" s="453"/>
      <c r="I849" s="453"/>
      <c r="J849" s="453"/>
      <c r="K849" s="453"/>
      <c r="L849" s="453"/>
      <c r="M849" s="453"/>
      <c r="N849" s="453"/>
      <c r="O849" s="665"/>
      <c r="P849" s="665"/>
      <c r="Q849" s="665"/>
      <c r="R849" s="358"/>
      <c r="S849" s="358"/>
      <c r="T849" s="358"/>
      <c r="U849" s="358"/>
      <c r="V849" s="358"/>
      <c r="W849" s="358"/>
      <c r="X849" s="358"/>
      <c r="Y849" s="358"/>
      <c r="Z849" s="358"/>
      <c r="AA849" s="358"/>
    </row>
    <row r="850" spans="2:27" ht="13.5" customHeight="1">
      <c r="B850" s="453"/>
      <c r="C850" s="453"/>
      <c r="D850" s="453"/>
      <c r="E850" s="453"/>
      <c r="F850" s="453"/>
      <c r="G850" s="453"/>
      <c r="H850" s="453"/>
      <c r="I850" s="453"/>
      <c r="J850" s="453"/>
      <c r="K850" s="453"/>
      <c r="L850" s="453"/>
      <c r="M850" s="453"/>
      <c r="N850" s="453"/>
      <c r="O850" s="665"/>
      <c r="P850" s="665"/>
      <c r="Q850" s="665"/>
      <c r="R850" s="358"/>
      <c r="S850" s="358"/>
      <c r="T850" s="358"/>
      <c r="U850" s="358"/>
      <c r="V850" s="358"/>
      <c r="W850" s="358"/>
      <c r="X850" s="358"/>
      <c r="Y850" s="358"/>
      <c r="Z850" s="358"/>
      <c r="AA850" s="358"/>
    </row>
    <row r="851" spans="2:27" ht="13.5" customHeight="1">
      <c r="B851" s="453"/>
      <c r="C851" s="453"/>
      <c r="D851" s="453"/>
      <c r="E851" s="453"/>
      <c r="F851" s="453"/>
      <c r="G851" s="453"/>
      <c r="H851" s="453"/>
      <c r="I851" s="453"/>
      <c r="J851" s="453"/>
      <c r="K851" s="453"/>
      <c r="L851" s="453"/>
      <c r="M851" s="453"/>
      <c r="N851" s="453"/>
      <c r="O851" s="665"/>
      <c r="P851" s="665"/>
      <c r="Q851" s="665"/>
      <c r="R851" s="358"/>
      <c r="S851" s="358"/>
      <c r="T851" s="358"/>
      <c r="U851" s="358"/>
      <c r="V851" s="358"/>
      <c r="W851" s="358"/>
      <c r="X851" s="358"/>
      <c r="Y851" s="358"/>
      <c r="Z851" s="358"/>
      <c r="AA851" s="358"/>
    </row>
    <row r="852" spans="2:27" ht="13.5" customHeight="1">
      <c r="B852" s="453"/>
      <c r="C852" s="453"/>
      <c r="D852" s="453"/>
      <c r="E852" s="453"/>
      <c r="F852" s="453"/>
      <c r="G852" s="453"/>
      <c r="H852" s="453"/>
      <c r="I852" s="453"/>
      <c r="J852" s="453"/>
      <c r="K852" s="453"/>
      <c r="L852" s="453"/>
      <c r="M852" s="453"/>
      <c r="N852" s="453"/>
      <c r="O852" s="665"/>
      <c r="P852" s="665"/>
      <c r="Q852" s="665"/>
      <c r="R852" s="358"/>
      <c r="S852" s="358"/>
      <c r="T852" s="358"/>
      <c r="U852" s="358"/>
      <c r="V852" s="358"/>
      <c r="W852" s="358"/>
      <c r="X852" s="358"/>
      <c r="Y852" s="358"/>
      <c r="Z852" s="358"/>
      <c r="AA852" s="358"/>
    </row>
    <row r="853" spans="2:27" ht="13.5" customHeight="1">
      <c r="B853" s="453"/>
      <c r="C853" s="453"/>
      <c r="D853" s="453"/>
      <c r="E853" s="453"/>
      <c r="F853" s="453"/>
      <c r="G853" s="453"/>
      <c r="H853" s="453"/>
      <c r="I853" s="453"/>
      <c r="J853" s="453"/>
      <c r="K853" s="453"/>
      <c r="L853" s="453"/>
      <c r="M853" s="453"/>
      <c r="N853" s="453"/>
      <c r="O853" s="665"/>
      <c r="P853" s="665"/>
      <c r="Q853" s="665"/>
      <c r="R853" s="358"/>
      <c r="S853" s="358"/>
      <c r="T853" s="358"/>
      <c r="U853" s="358"/>
      <c r="V853" s="358"/>
      <c r="W853" s="358"/>
      <c r="X853" s="358"/>
      <c r="Y853" s="358"/>
      <c r="Z853" s="358"/>
      <c r="AA853" s="358"/>
    </row>
    <row r="854" spans="2:27" ht="13.5" customHeight="1">
      <c r="B854" s="453"/>
      <c r="C854" s="453"/>
      <c r="D854" s="453"/>
      <c r="E854" s="453"/>
      <c r="F854" s="453"/>
      <c r="G854" s="453"/>
      <c r="H854" s="453"/>
      <c r="I854" s="453"/>
      <c r="J854" s="453"/>
      <c r="K854" s="453"/>
      <c r="L854" s="453"/>
      <c r="M854" s="453"/>
      <c r="N854" s="453"/>
      <c r="O854" s="665"/>
      <c r="P854" s="665"/>
      <c r="Q854" s="665"/>
      <c r="R854" s="358"/>
      <c r="S854" s="358"/>
      <c r="T854" s="358"/>
      <c r="U854" s="358"/>
      <c r="V854" s="358"/>
      <c r="W854" s="358"/>
      <c r="X854" s="358"/>
      <c r="Y854" s="358"/>
      <c r="Z854" s="358"/>
      <c r="AA854" s="358"/>
    </row>
    <row r="855" spans="2:27" ht="13.5" customHeight="1">
      <c r="B855" s="453"/>
      <c r="C855" s="453"/>
      <c r="D855" s="453"/>
      <c r="E855" s="453"/>
      <c r="F855" s="453"/>
      <c r="G855" s="453"/>
      <c r="H855" s="453"/>
      <c r="I855" s="453"/>
      <c r="J855" s="453"/>
      <c r="K855" s="453"/>
      <c r="L855" s="453"/>
      <c r="M855" s="453"/>
      <c r="N855" s="453"/>
      <c r="O855" s="665"/>
      <c r="P855" s="665"/>
      <c r="Q855" s="665"/>
      <c r="R855" s="358"/>
      <c r="S855" s="358"/>
      <c r="T855" s="358"/>
      <c r="U855" s="358"/>
      <c r="V855" s="358"/>
      <c r="W855" s="358"/>
      <c r="X855" s="358"/>
      <c r="Y855" s="358"/>
      <c r="Z855" s="358"/>
      <c r="AA855" s="358"/>
    </row>
    <row r="856" spans="2:27" ht="13.5" customHeight="1">
      <c r="B856" s="453"/>
      <c r="C856" s="453"/>
      <c r="D856" s="453"/>
      <c r="E856" s="453"/>
      <c r="F856" s="453"/>
      <c r="G856" s="453"/>
      <c r="H856" s="453"/>
      <c r="I856" s="453"/>
      <c r="J856" s="453"/>
      <c r="K856" s="453"/>
      <c r="L856" s="453"/>
      <c r="M856" s="453"/>
      <c r="N856" s="453"/>
      <c r="O856" s="665"/>
      <c r="P856" s="665"/>
      <c r="Q856" s="665"/>
      <c r="R856" s="358"/>
      <c r="S856" s="358"/>
      <c r="T856" s="358"/>
      <c r="U856" s="358"/>
      <c r="V856" s="358"/>
      <c r="W856" s="358"/>
      <c r="X856" s="358"/>
      <c r="Y856" s="358"/>
      <c r="Z856" s="358"/>
      <c r="AA856" s="358"/>
    </row>
    <row r="857" spans="2:27" ht="13.5" customHeight="1">
      <c r="B857" s="453"/>
      <c r="C857" s="453"/>
      <c r="D857" s="453"/>
      <c r="E857" s="453"/>
      <c r="F857" s="453"/>
      <c r="G857" s="453"/>
      <c r="H857" s="453"/>
      <c r="I857" s="453"/>
      <c r="J857" s="453"/>
      <c r="K857" s="453"/>
      <c r="L857" s="453"/>
      <c r="M857" s="453"/>
      <c r="N857" s="453"/>
      <c r="O857" s="665"/>
      <c r="P857" s="665"/>
      <c r="Q857" s="665"/>
      <c r="R857" s="358"/>
      <c r="S857" s="358"/>
      <c r="T857" s="358"/>
      <c r="U857" s="358"/>
      <c r="V857" s="358"/>
      <c r="W857" s="358"/>
      <c r="X857" s="358"/>
      <c r="Y857" s="358"/>
      <c r="Z857" s="358"/>
      <c r="AA857" s="358"/>
    </row>
    <row r="858" spans="2:27" ht="13.5" customHeight="1">
      <c r="B858" s="453"/>
      <c r="C858" s="453"/>
      <c r="D858" s="453"/>
      <c r="E858" s="453"/>
      <c r="F858" s="453"/>
      <c r="G858" s="453"/>
      <c r="H858" s="453"/>
      <c r="I858" s="453"/>
      <c r="J858" s="453"/>
      <c r="K858" s="453"/>
      <c r="L858" s="453"/>
      <c r="M858" s="453"/>
      <c r="N858" s="453"/>
      <c r="O858" s="665"/>
      <c r="P858" s="665"/>
      <c r="Q858" s="665"/>
      <c r="R858" s="358"/>
      <c r="S858" s="358"/>
      <c r="T858" s="358"/>
      <c r="U858" s="358"/>
      <c r="V858" s="358"/>
      <c r="W858" s="358"/>
      <c r="X858" s="358"/>
      <c r="Y858" s="358"/>
      <c r="Z858" s="358"/>
      <c r="AA858" s="358"/>
    </row>
    <row r="859" spans="2:27" ht="13.5" customHeight="1">
      <c r="B859" s="453"/>
      <c r="C859" s="453"/>
      <c r="D859" s="453"/>
      <c r="E859" s="453"/>
      <c r="F859" s="453"/>
      <c r="G859" s="453"/>
      <c r="H859" s="453"/>
      <c r="I859" s="453"/>
      <c r="J859" s="453"/>
      <c r="K859" s="453"/>
      <c r="L859" s="453"/>
      <c r="M859" s="453"/>
      <c r="N859" s="453"/>
      <c r="O859" s="665"/>
      <c r="P859" s="665"/>
      <c r="Q859" s="665"/>
      <c r="R859" s="358"/>
      <c r="S859" s="358"/>
      <c r="T859" s="358"/>
      <c r="U859" s="358"/>
      <c r="V859" s="358"/>
      <c r="W859" s="358"/>
      <c r="X859" s="358"/>
      <c r="Y859" s="358"/>
      <c r="Z859" s="358"/>
      <c r="AA859" s="358"/>
    </row>
    <row r="860" spans="2:27" ht="13.5" customHeight="1">
      <c r="B860" s="453"/>
      <c r="C860" s="453"/>
      <c r="D860" s="453"/>
      <c r="E860" s="453"/>
      <c r="F860" s="453"/>
      <c r="G860" s="453"/>
      <c r="H860" s="453"/>
      <c r="I860" s="453"/>
      <c r="J860" s="453"/>
      <c r="K860" s="453"/>
      <c r="L860" s="453"/>
      <c r="M860" s="453"/>
      <c r="N860" s="453"/>
      <c r="O860" s="665"/>
      <c r="P860" s="665"/>
      <c r="Q860" s="665"/>
      <c r="R860" s="358"/>
      <c r="S860" s="358"/>
      <c r="T860" s="358"/>
      <c r="U860" s="358"/>
      <c r="V860" s="358"/>
      <c r="W860" s="358"/>
      <c r="X860" s="358"/>
      <c r="Y860" s="358"/>
      <c r="Z860" s="358"/>
      <c r="AA860" s="358"/>
    </row>
    <row r="861" spans="2:27" ht="13.5" customHeight="1">
      <c r="B861" s="453"/>
      <c r="C861" s="453"/>
      <c r="D861" s="453"/>
      <c r="E861" s="453"/>
      <c r="F861" s="453"/>
      <c r="G861" s="453"/>
      <c r="H861" s="453"/>
      <c r="I861" s="453"/>
      <c r="J861" s="453"/>
      <c r="K861" s="453"/>
      <c r="L861" s="453"/>
      <c r="M861" s="453"/>
      <c r="N861" s="453"/>
      <c r="O861" s="665"/>
      <c r="P861" s="665"/>
      <c r="Q861" s="665"/>
      <c r="R861" s="358"/>
      <c r="S861" s="358"/>
      <c r="T861" s="358"/>
      <c r="U861" s="358"/>
      <c r="V861" s="358"/>
      <c r="W861" s="358"/>
      <c r="X861" s="358"/>
      <c r="Y861" s="358"/>
      <c r="Z861" s="358"/>
      <c r="AA861" s="358"/>
    </row>
    <row r="862" spans="2:27" ht="13.5" customHeight="1">
      <c r="B862" s="453"/>
      <c r="C862" s="453"/>
      <c r="D862" s="453"/>
      <c r="E862" s="453"/>
      <c r="F862" s="453"/>
      <c r="G862" s="453"/>
      <c r="H862" s="453"/>
      <c r="I862" s="453"/>
      <c r="J862" s="453"/>
      <c r="K862" s="453"/>
      <c r="L862" s="453"/>
      <c r="M862" s="453"/>
      <c r="N862" s="453"/>
      <c r="O862" s="665"/>
      <c r="P862" s="665"/>
      <c r="Q862" s="665"/>
      <c r="R862" s="358"/>
      <c r="S862" s="358"/>
      <c r="T862" s="358"/>
      <c r="U862" s="358"/>
      <c r="V862" s="358"/>
      <c r="W862" s="358"/>
      <c r="X862" s="358"/>
      <c r="Y862" s="358"/>
      <c r="Z862" s="358"/>
      <c r="AA862" s="358"/>
    </row>
    <row r="863" spans="2:27" ht="13.5" customHeight="1">
      <c r="B863" s="453"/>
      <c r="C863" s="453"/>
      <c r="D863" s="453"/>
      <c r="E863" s="453"/>
      <c r="F863" s="453"/>
      <c r="G863" s="453"/>
      <c r="H863" s="453"/>
      <c r="I863" s="453"/>
      <c r="J863" s="453"/>
      <c r="K863" s="453"/>
      <c r="L863" s="453"/>
      <c r="M863" s="453"/>
      <c r="N863" s="453"/>
      <c r="O863" s="665"/>
      <c r="P863" s="665"/>
      <c r="Q863" s="665"/>
      <c r="R863" s="358"/>
      <c r="S863" s="358"/>
      <c r="T863" s="358"/>
      <c r="U863" s="358"/>
      <c r="V863" s="358"/>
      <c r="W863" s="358"/>
      <c r="X863" s="358"/>
      <c r="Y863" s="358"/>
      <c r="Z863" s="358"/>
      <c r="AA863" s="358"/>
    </row>
    <row r="864" spans="2:27" ht="13.5" customHeight="1">
      <c r="B864" s="453"/>
      <c r="C864" s="453"/>
      <c r="D864" s="453"/>
      <c r="E864" s="453"/>
      <c r="F864" s="453"/>
      <c r="G864" s="453"/>
      <c r="H864" s="453"/>
      <c r="I864" s="453"/>
      <c r="J864" s="453"/>
      <c r="K864" s="453"/>
      <c r="L864" s="453"/>
      <c r="M864" s="453"/>
      <c r="N864" s="453"/>
      <c r="O864" s="665"/>
      <c r="P864" s="665"/>
      <c r="Q864" s="665"/>
      <c r="R864" s="358"/>
      <c r="S864" s="358"/>
      <c r="T864" s="358"/>
      <c r="U864" s="358"/>
      <c r="V864" s="358"/>
      <c r="W864" s="358"/>
      <c r="X864" s="358"/>
      <c r="Y864" s="358"/>
      <c r="Z864" s="358"/>
      <c r="AA864" s="358"/>
    </row>
    <row r="865" spans="2:27" ht="13.5" customHeight="1">
      <c r="B865" s="453"/>
      <c r="C865" s="453"/>
      <c r="D865" s="453"/>
      <c r="E865" s="453"/>
      <c r="F865" s="453"/>
      <c r="G865" s="453"/>
      <c r="H865" s="453"/>
      <c r="I865" s="453"/>
      <c r="J865" s="453"/>
      <c r="K865" s="453"/>
      <c r="L865" s="453"/>
      <c r="M865" s="453"/>
      <c r="N865" s="453"/>
      <c r="O865" s="665"/>
      <c r="P865" s="665"/>
      <c r="Q865" s="665"/>
      <c r="R865" s="358"/>
      <c r="S865" s="358"/>
      <c r="T865" s="358"/>
      <c r="U865" s="358"/>
      <c r="V865" s="358"/>
      <c r="W865" s="358"/>
      <c r="X865" s="358"/>
      <c r="Y865" s="358"/>
      <c r="Z865" s="358"/>
      <c r="AA865" s="358"/>
    </row>
    <row r="866" spans="2:27" ht="13.5" customHeight="1">
      <c r="B866" s="453"/>
      <c r="C866" s="453"/>
      <c r="D866" s="453"/>
      <c r="E866" s="453"/>
      <c r="F866" s="453"/>
      <c r="G866" s="453"/>
      <c r="H866" s="453"/>
      <c r="I866" s="453"/>
      <c r="J866" s="453"/>
      <c r="K866" s="453"/>
      <c r="L866" s="453"/>
      <c r="M866" s="453"/>
      <c r="N866" s="453"/>
      <c r="O866" s="665"/>
      <c r="P866" s="665"/>
      <c r="Q866" s="665"/>
      <c r="R866" s="358"/>
      <c r="S866" s="358"/>
      <c r="T866" s="358"/>
      <c r="U866" s="358"/>
      <c r="V866" s="358"/>
      <c r="W866" s="358"/>
      <c r="X866" s="358"/>
      <c r="Y866" s="358"/>
      <c r="Z866" s="358"/>
      <c r="AA866" s="358"/>
    </row>
    <row r="867" spans="2:27" ht="13.5" customHeight="1">
      <c r="B867" s="453"/>
      <c r="C867" s="453"/>
      <c r="D867" s="453"/>
      <c r="E867" s="453"/>
      <c r="F867" s="453"/>
      <c r="G867" s="453"/>
      <c r="H867" s="453"/>
      <c r="I867" s="453"/>
      <c r="J867" s="453"/>
      <c r="K867" s="453"/>
      <c r="L867" s="453"/>
      <c r="M867" s="453"/>
      <c r="N867" s="453"/>
      <c r="O867" s="665"/>
      <c r="P867" s="665"/>
      <c r="Q867" s="665"/>
      <c r="R867" s="358"/>
      <c r="S867" s="358"/>
      <c r="T867" s="358"/>
      <c r="U867" s="358"/>
      <c r="V867" s="358"/>
      <c r="W867" s="358"/>
      <c r="X867" s="358"/>
      <c r="Y867" s="358"/>
      <c r="Z867" s="358"/>
      <c r="AA867" s="358"/>
    </row>
    <row r="868" spans="2:27" ht="13.5" customHeight="1">
      <c r="B868" s="453"/>
      <c r="C868" s="453"/>
      <c r="D868" s="453"/>
      <c r="E868" s="453"/>
      <c r="F868" s="453"/>
      <c r="G868" s="453"/>
      <c r="H868" s="453"/>
      <c r="I868" s="453"/>
      <c r="J868" s="453"/>
      <c r="K868" s="453"/>
      <c r="L868" s="453"/>
      <c r="M868" s="453"/>
      <c r="N868" s="453"/>
      <c r="O868" s="665"/>
      <c r="P868" s="665"/>
      <c r="Q868" s="665"/>
      <c r="R868" s="358"/>
      <c r="S868" s="358"/>
      <c r="T868" s="358"/>
      <c r="U868" s="358"/>
      <c r="V868" s="358"/>
      <c r="W868" s="358"/>
      <c r="X868" s="358"/>
      <c r="Y868" s="358"/>
      <c r="Z868" s="358"/>
      <c r="AA868" s="358"/>
    </row>
    <row r="869" spans="2:27" ht="13.5" customHeight="1">
      <c r="B869" s="453"/>
      <c r="C869" s="453"/>
      <c r="D869" s="453"/>
      <c r="E869" s="453"/>
      <c r="F869" s="453"/>
      <c r="G869" s="453"/>
      <c r="H869" s="453"/>
      <c r="I869" s="453"/>
      <c r="J869" s="453"/>
      <c r="K869" s="453"/>
      <c r="L869" s="453"/>
      <c r="M869" s="453"/>
      <c r="N869" s="453"/>
      <c r="O869" s="665"/>
      <c r="P869" s="665"/>
      <c r="Q869" s="665"/>
      <c r="R869" s="358"/>
      <c r="S869" s="358"/>
      <c r="T869" s="358"/>
      <c r="U869" s="358"/>
      <c r="V869" s="358"/>
      <c r="W869" s="358"/>
      <c r="X869" s="358"/>
      <c r="Y869" s="358"/>
      <c r="Z869" s="358"/>
      <c r="AA869" s="358"/>
    </row>
    <row r="870" spans="2:27" ht="13.5" customHeight="1">
      <c r="B870" s="453"/>
      <c r="C870" s="453"/>
      <c r="D870" s="453"/>
      <c r="E870" s="453"/>
      <c r="F870" s="453"/>
      <c r="G870" s="453"/>
      <c r="H870" s="453"/>
      <c r="I870" s="453"/>
      <c r="J870" s="453"/>
      <c r="K870" s="453"/>
      <c r="L870" s="453"/>
      <c r="M870" s="453"/>
      <c r="N870" s="453"/>
      <c r="O870" s="665"/>
      <c r="P870" s="665"/>
      <c r="Q870" s="665"/>
      <c r="R870" s="358"/>
      <c r="S870" s="358"/>
      <c r="T870" s="358"/>
      <c r="U870" s="358"/>
      <c r="V870" s="358"/>
      <c r="W870" s="358"/>
      <c r="X870" s="358"/>
      <c r="Y870" s="358"/>
      <c r="Z870" s="358"/>
      <c r="AA870" s="358"/>
    </row>
    <row r="871" spans="2:27" ht="13.5" customHeight="1">
      <c r="B871" s="453"/>
      <c r="C871" s="453"/>
      <c r="D871" s="453"/>
      <c r="E871" s="453"/>
      <c r="F871" s="453"/>
      <c r="G871" s="453"/>
      <c r="H871" s="453"/>
      <c r="I871" s="453"/>
      <c r="J871" s="453"/>
      <c r="K871" s="453"/>
      <c r="L871" s="453"/>
      <c r="M871" s="453"/>
      <c r="N871" s="453"/>
      <c r="O871" s="665"/>
      <c r="P871" s="665"/>
      <c r="Q871" s="665"/>
      <c r="R871" s="358"/>
      <c r="S871" s="358"/>
      <c r="T871" s="358"/>
      <c r="U871" s="358"/>
      <c r="V871" s="358"/>
      <c r="W871" s="358"/>
      <c r="X871" s="358"/>
      <c r="Y871" s="358"/>
      <c r="Z871" s="358"/>
      <c r="AA871" s="358"/>
    </row>
    <row r="872" spans="2:27" ht="13.5" customHeight="1">
      <c r="B872" s="453"/>
      <c r="C872" s="453"/>
      <c r="D872" s="453"/>
      <c r="E872" s="453"/>
      <c r="F872" s="453"/>
      <c r="G872" s="453"/>
      <c r="H872" s="453"/>
      <c r="I872" s="453"/>
      <c r="J872" s="453"/>
      <c r="K872" s="453"/>
      <c r="L872" s="453"/>
      <c r="M872" s="453"/>
      <c r="N872" s="453"/>
      <c r="O872" s="665"/>
      <c r="P872" s="665"/>
      <c r="Q872" s="665"/>
      <c r="R872" s="358"/>
      <c r="S872" s="358"/>
      <c r="T872" s="358"/>
      <c r="U872" s="358"/>
      <c r="V872" s="358"/>
      <c r="W872" s="358"/>
      <c r="X872" s="358"/>
      <c r="Y872" s="358"/>
      <c r="Z872" s="358"/>
      <c r="AA872" s="358"/>
    </row>
    <row r="873" spans="2:27" ht="13.5" customHeight="1">
      <c r="B873" s="453"/>
      <c r="C873" s="453"/>
      <c r="D873" s="453"/>
      <c r="E873" s="453"/>
      <c r="F873" s="453"/>
      <c r="G873" s="453"/>
      <c r="H873" s="453"/>
      <c r="I873" s="453"/>
      <c r="J873" s="453"/>
      <c r="K873" s="453"/>
      <c r="L873" s="453"/>
      <c r="M873" s="453"/>
      <c r="N873" s="453"/>
      <c r="O873" s="665"/>
      <c r="P873" s="665"/>
      <c r="Q873" s="665"/>
      <c r="R873" s="358"/>
      <c r="S873" s="358"/>
      <c r="T873" s="358"/>
      <c r="U873" s="358"/>
      <c r="V873" s="358"/>
      <c r="W873" s="358"/>
      <c r="X873" s="358"/>
      <c r="Y873" s="358"/>
      <c r="Z873" s="358"/>
      <c r="AA873" s="358"/>
    </row>
    <row r="874" spans="2:27" ht="13.5" customHeight="1">
      <c r="B874" s="453"/>
      <c r="C874" s="453"/>
      <c r="D874" s="453"/>
      <c r="E874" s="453"/>
      <c r="F874" s="453"/>
      <c r="G874" s="453"/>
      <c r="H874" s="453"/>
      <c r="I874" s="453"/>
      <c r="J874" s="453"/>
      <c r="K874" s="453"/>
      <c r="L874" s="453"/>
      <c r="M874" s="453"/>
      <c r="N874" s="453"/>
      <c r="O874" s="665"/>
      <c r="P874" s="665"/>
      <c r="Q874" s="665"/>
      <c r="R874" s="358"/>
      <c r="S874" s="358"/>
      <c r="T874" s="358"/>
      <c r="U874" s="358"/>
      <c r="V874" s="358"/>
      <c r="W874" s="358"/>
      <c r="X874" s="358"/>
      <c r="Y874" s="358"/>
      <c r="Z874" s="358"/>
      <c r="AA874" s="358"/>
    </row>
    <row r="875" spans="2:27" ht="13.5" customHeight="1">
      <c r="B875" s="453"/>
      <c r="C875" s="453"/>
      <c r="D875" s="453"/>
      <c r="E875" s="453"/>
      <c r="F875" s="453"/>
      <c r="G875" s="453"/>
      <c r="H875" s="453"/>
      <c r="I875" s="453"/>
      <c r="J875" s="453"/>
      <c r="K875" s="453"/>
      <c r="L875" s="453"/>
      <c r="M875" s="453"/>
      <c r="N875" s="453"/>
      <c r="O875" s="665"/>
      <c r="P875" s="665"/>
      <c r="Q875" s="665"/>
      <c r="R875" s="358"/>
      <c r="S875" s="358"/>
      <c r="T875" s="358"/>
      <c r="U875" s="358"/>
      <c r="V875" s="358"/>
      <c r="W875" s="358"/>
      <c r="X875" s="358"/>
      <c r="Y875" s="358"/>
      <c r="Z875" s="358"/>
      <c r="AA875" s="358"/>
    </row>
    <row r="876" spans="2:27" ht="13.5" customHeight="1">
      <c r="B876" s="453"/>
      <c r="C876" s="453"/>
      <c r="D876" s="453"/>
      <c r="E876" s="453"/>
      <c r="F876" s="453"/>
      <c r="G876" s="453"/>
      <c r="H876" s="453"/>
      <c r="I876" s="453"/>
      <c r="J876" s="453"/>
      <c r="K876" s="453"/>
      <c r="L876" s="453"/>
      <c r="M876" s="453"/>
      <c r="N876" s="453"/>
      <c r="O876" s="665"/>
      <c r="P876" s="665"/>
      <c r="Q876" s="665"/>
      <c r="R876" s="358"/>
      <c r="S876" s="358"/>
      <c r="T876" s="358"/>
      <c r="U876" s="358"/>
      <c r="V876" s="358"/>
      <c r="W876" s="358"/>
      <c r="X876" s="358"/>
      <c r="Y876" s="358"/>
      <c r="Z876" s="358"/>
      <c r="AA876" s="358"/>
    </row>
    <row r="877" spans="2:27" ht="13.5" customHeight="1">
      <c r="B877" s="453"/>
      <c r="C877" s="453"/>
      <c r="D877" s="453"/>
      <c r="E877" s="453"/>
      <c r="F877" s="453"/>
      <c r="G877" s="453"/>
      <c r="H877" s="453"/>
      <c r="I877" s="453"/>
      <c r="J877" s="453"/>
      <c r="K877" s="453"/>
      <c r="L877" s="453"/>
      <c r="M877" s="453"/>
      <c r="N877" s="453"/>
      <c r="O877" s="665"/>
      <c r="P877" s="665"/>
      <c r="Q877" s="665"/>
      <c r="R877" s="358"/>
      <c r="S877" s="358"/>
      <c r="T877" s="358"/>
      <c r="U877" s="358"/>
      <c r="V877" s="358"/>
      <c r="W877" s="358"/>
      <c r="X877" s="358"/>
      <c r="Y877" s="358"/>
      <c r="Z877" s="358"/>
      <c r="AA877" s="358"/>
    </row>
    <row r="878" spans="2:27" ht="13.5" customHeight="1">
      <c r="B878" s="453"/>
      <c r="C878" s="453"/>
      <c r="D878" s="453"/>
      <c r="E878" s="453"/>
      <c r="F878" s="453"/>
      <c r="G878" s="453"/>
      <c r="H878" s="453"/>
      <c r="I878" s="453"/>
      <c r="J878" s="453"/>
      <c r="K878" s="453"/>
      <c r="L878" s="453"/>
      <c r="M878" s="453"/>
      <c r="N878" s="453"/>
      <c r="O878" s="665"/>
      <c r="P878" s="665"/>
      <c r="Q878" s="665"/>
      <c r="R878" s="358"/>
      <c r="S878" s="358"/>
      <c r="T878" s="358"/>
      <c r="U878" s="358"/>
      <c r="V878" s="358"/>
      <c r="W878" s="358"/>
      <c r="X878" s="358"/>
      <c r="Y878" s="358"/>
      <c r="Z878" s="358"/>
      <c r="AA878" s="358"/>
    </row>
    <row r="879" spans="2:27" ht="13.5" customHeight="1">
      <c r="B879" s="453"/>
      <c r="C879" s="453"/>
      <c r="D879" s="453"/>
      <c r="E879" s="453"/>
      <c r="F879" s="453"/>
      <c r="G879" s="453"/>
      <c r="H879" s="453"/>
      <c r="I879" s="453"/>
      <c r="J879" s="453"/>
      <c r="K879" s="453"/>
      <c r="L879" s="453"/>
      <c r="M879" s="453"/>
      <c r="N879" s="453"/>
      <c r="O879" s="665"/>
      <c r="P879" s="665"/>
      <c r="Q879" s="665"/>
      <c r="R879" s="358"/>
      <c r="S879" s="358"/>
      <c r="T879" s="358"/>
      <c r="U879" s="358"/>
      <c r="V879" s="358"/>
      <c r="W879" s="358"/>
      <c r="X879" s="358"/>
      <c r="Y879" s="358"/>
      <c r="Z879" s="358"/>
      <c r="AA879" s="358"/>
    </row>
    <row r="880" spans="2:27" ht="13.5" customHeight="1">
      <c r="B880" s="453"/>
      <c r="C880" s="453"/>
      <c r="D880" s="453"/>
      <c r="E880" s="453"/>
      <c r="F880" s="453"/>
      <c r="G880" s="453"/>
      <c r="H880" s="453"/>
      <c r="I880" s="453"/>
      <c r="J880" s="453"/>
      <c r="K880" s="453"/>
      <c r="L880" s="453"/>
      <c r="M880" s="453"/>
      <c r="N880" s="453"/>
      <c r="O880" s="665"/>
      <c r="P880" s="665"/>
      <c r="Q880" s="665"/>
      <c r="R880" s="358"/>
      <c r="S880" s="358"/>
      <c r="T880" s="358"/>
      <c r="U880" s="358"/>
      <c r="V880" s="358"/>
      <c r="W880" s="358"/>
      <c r="X880" s="358"/>
      <c r="Y880" s="358"/>
      <c r="Z880" s="358"/>
      <c r="AA880" s="358"/>
    </row>
    <row r="881" spans="2:27" ht="13.5" customHeight="1">
      <c r="B881" s="453"/>
      <c r="C881" s="453"/>
      <c r="D881" s="453"/>
      <c r="E881" s="453"/>
      <c r="F881" s="453"/>
      <c r="G881" s="453"/>
      <c r="H881" s="453"/>
      <c r="I881" s="453"/>
      <c r="J881" s="453"/>
      <c r="K881" s="453"/>
      <c r="L881" s="453"/>
      <c r="M881" s="453"/>
      <c r="N881" s="453"/>
      <c r="O881" s="665"/>
      <c r="P881" s="665"/>
      <c r="Q881" s="665"/>
      <c r="R881" s="358"/>
      <c r="S881" s="358"/>
      <c r="T881" s="358"/>
      <c r="U881" s="358"/>
      <c r="V881" s="358"/>
      <c r="W881" s="358"/>
      <c r="X881" s="358"/>
      <c r="Y881" s="358"/>
      <c r="Z881" s="358"/>
      <c r="AA881" s="358"/>
    </row>
    <row r="882" spans="2:27" ht="13.5" customHeight="1">
      <c r="B882" s="453"/>
      <c r="C882" s="453"/>
      <c r="D882" s="453"/>
      <c r="E882" s="453"/>
      <c r="F882" s="453"/>
      <c r="G882" s="453"/>
      <c r="H882" s="453"/>
      <c r="I882" s="453"/>
      <c r="J882" s="453"/>
      <c r="K882" s="453"/>
      <c r="L882" s="453"/>
      <c r="M882" s="453"/>
      <c r="N882" s="453"/>
      <c r="O882" s="665"/>
      <c r="P882" s="665"/>
      <c r="Q882" s="665"/>
      <c r="R882" s="358"/>
      <c r="S882" s="358"/>
      <c r="T882" s="358"/>
      <c r="U882" s="358"/>
      <c r="V882" s="358"/>
      <c r="W882" s="358"/>
      <c r="X882" s="358"/>
      <c r="Y882" s="358"/>
      <c r="Z882" s="358"/>
      <c r="AA882" s="358"/>
    </row>
    <row r="883" spans="2:27" ht="13.5" customHeight="1">
      <c r="B883" s="453"/>
      <c r="C883" s="453"/>
      <c r="D883" s="453"/>
      <c r="E883" s="453"/>
      <c r="F883" s="453"/>
      <c r="G883" s="453"/>
      <c r="H883" s="453"/>
      <c r="I883" s="453"/>
      <c r="J883" s="453"/>
      <c r="K883" s="453"/>
      <c r="L883" s="453"/>
      <c r="M883" s="453"/>
      <c r="N883" s="453"/>
      <c r="O883" s="665"/>
      <c r="P883" s="665"/>
      <c r="Q883" s="665"/>
      <c r="R883" s="358"/>
      <c r="S883" s="358"/>
      <c r="T883" s="358"/>
      <c r="U883" s="358"/>
      <c r="V883" s="358"/>
      <c r="W883" s="358"/>
      <c r="X883" s="358"/>
      <c r="Y883" s="358"/>
      <c r="Z883" s="358"/>
      <c r="AA883" s="358"/>
    </row>
    <row r="884" spans="2:27" ht="13.5" customHeight="1">
      <c r="B884" s="453"/>
      <c r="C884" s="453"/>
      <c r="D884" s="453"/>
      <c r="E884" s="453"/>
      <c r="F884" s="453"/>
      <c r="G884" s="453"/>
      <c r="H884" s="453"/>
      <c r="I884" s="453"/>
      <c r="J884" s="453"/>
      <c r="K884" s="453"/>
      <c r="L884" s="453"/>
      <c r="M884" s="453"/>
      <c r="N884" s="453"/>
      <c r="O884" s="665"/>
      <c r="P884" s="665"/>
      <c r="Q884" s="665"/>
      <c r="R884" s="358"/>
      <c r="S884" s="358"/>
      <c r="T884" s="358"/>
      <c r="U884" s="358"/>
      <c r="V884" s="358"/>
      <c r="W884" s="358"/>
      <c r="X884" s="358"/>
      <c r="Y884" s="358"/>
      <c r="Z884" s="358"/>
      <c r="AA884" s="358"/>
    </row>
    <row r="885" spans="2:27" ht="13.5" customHeight="1">
      <c r="B885" s="453"/>
      <c r="C885" s="453"/>
      <c r="D885" s="453"/>
      <c r="E885" s="453"/>
      <c r="F885" s="453"/>
      <c r="G885" s="453"/>
      <c r="H885" s="453"/>
      <c r="I885" s="453"/>
      <c r="J885" s="453"/>
      <c r="K885" s="453"/>
      <c r="L885" s="453"/>
      <c r="M885" s="453"/>
      <c r="N885" s="453"/>
      <c r="O885" s="665"/>
      <c r="P885" s="665"/>
      <c r="Q885" s="665"/>
      <c r="R885" s="358"/>
      <c r="S885" s="358"/>
      <c r="T885" s="358"/>
      <c r="U885" s="358"/>
      <c r="V885" s="358"/>
      <c r="W885" s="358"/>
      <c r="X885" s="358"/>
      <c r="Y885" s="358"/>
      <c r="Z885" s="358"/>
      <c r="AA885" s="358"/>
    </row>
    <row r="886" spans="2:27" ht="13.5" customHeight="1">
      <c r="B886" s="453"/>
      <c r="C886" s="453"/>
      <c r="D886" s="453"/>
      <c r="E886" s="453"/>
      <c r="F886" s="453"/>
      <c r="G886" s="453"/>
      <c r="H886" s="453"/>
      <c r="I886" s="453"/>
      <c r="J886" s="453"/>
      <c r="K886" s="453"/>
      <c r="L886" s="453"/>
      <c r="M886" s="453"/>
      <c r="N886" s="453"/>
      <c r="O886" s="665"/>
      <c r="P886" s="665"/>
      <c r="Q886" s="665"/>
      <c r="R886" s="358"/>
      <c r="S886" s="358"/>
      <c r="T886" s="358"/>
      <c r="U886" s="358"/>
      <c r="V886" s="358"/>
      <c r="W886" s="358"/>
      <c r="X886" s="358"/>
      <c r="Y886" s="358"/>
      <c r="Z886" s="358"/>
      <c r="AA886" s="358"/>
    </row>
    <row r="887" spans="2:27" ht="13.5" customHeight="1">
      <c r="B887" s="453"/>
      <c r="C887" s="453"/>
      <c r="D887" s="453"/>
      <c r="E887" s="453"/>
      <c r="F887" s="453"/>
      <c r="G887" s="453"/>
      <c r="H887" s="453"/>
      <c r="I887" s="453"/>
      <c r="J887" s="453"/>
      <c r="K887" s="453"/>
      <c r="L887" s="453"/>
      <c r="M887" s="453"/>
      <c r="N887" s="453"/>
      <c r="O887" s="665"/>
      <c r="P887" s="665"/>
      <c r="Q887" s="665"/>
      <c r="R887" s="358"/>
      <c r="S887" s="358"/>
      <c r="T887" s="358"/>
      <c r="U887" s="358"/>
      <c r="V887" s="358"/>
      <c r="W887" s="358"/>
      <c r="X887" s="358"/>
      <c r="Y887" s="358"/>
      <c r="Z887" s="358"/>
      <c r="AA887" s="358"/>
    </row>
    <row r="888" spans="2:27" ht="13.5" customHeight="1">
      <c r="B888" s="453"/>
      <c r="C888" s="453"/>
      <c r="D888" s="453"/>
      <c r="E888" s="453"/>
      <c r="F888" s="453"/>
      <c r="G888" s="453"/>
      <c r="H888" s="453"/>
      <c r="I888" s="453"/>
      <c r="J888" s="453"/>
      <c r="K888" s="453"/>
      <c r="L888" s="453"/>
      <c r="M888" s="453"/>
      <c r="N888" s="453"/>
      <c r="O888" s="665"/>
      <c r="P888" s="665"/>
      <c r="Q888" s="665"/>
      <c r="R888" s="358"/>
      <c r="S888" s="358"/>
      <c r="T888" s="358"/>
      <c r="U888" s="358"/>
      <c r="V888" s="358"/>
      <c r="W888" s="358"/>
      <c r="X888" s="358"/>
      <c r="Y888" s="358"/>
      <c r="Z888" s="358"/>
      <c r="AA888" s="358"/>
    </row>
    <row r="889" spans="2:27" ht="13.5" customHeight="1">
      <c r="B889" s="453"/>
      <c r="C889" s="453"/>
      <c r="D889" s="453"/>
      <c r="E889" s="453"/>
      <c r="F889" s="453"/>
      <c r="G889" s="453"/>
      <c r="H889" s="453"/>
      <c r="I889" s="453"/>
      <c r="J889" s="453"/>
      <c r="K889" s="453"/>
      <c r="L889" s="453"/>
      <c r="M889" s="453"/>
      <c r="N889" s="453"/>
      <c r="O889" s="665"/>
      <c r="P889" s="665"/>
      <c r="Q889" s="665"/>
      <c r="R889" s="358"/>
      <c r="S889" s="358"/>
      <c r="T889" s="358"/>
      <c r="U889" s="358"/>
      <c r="V889" s="358"/>
      <c r="W889" s="358"/>
      <c r="X889" s="358"/>
      <c r="Y889" s="358"/>
      <c r="Z889" s="358"/>
      <c r="AA889" s="358"/>
    </row>
    <row r="890" spans="2:27" ht="13.5" customHeight="1">
      <c r="B890" s="453"/>
      <c r="C890" s="453"/>
      <c r="D890" s="453"/>
      <c r="E890" s="453"/>
      <c r="F890" s="453"/>
      <c r="G890" s="453"/>
      <c r="H890" s="453"/>
      <c r="I890" s="453"/>
      <c r="J890" s="453"/>
      <c r="K890" s="453"/>
      <c r="L890" s="453"/>
      <c r="M890" s="453"/>
      <c r="N890" s="453"/>
      <c r="O890" s="665"/>
      <c r="P890" s="665"/>
      <c r="Q890" s="665"/>
      <c r="R890" s="358"/>
      <c r="S890" s="358"/>
      <c r="T890" s="358"/>
      <c r="U890" s="358"/>
      <c r="V890" s="358"/>
      <c r="W890" s="358"/>
      <c r="X890" s="358"/>
      <c r="Y890" s="358"/>
      <c r="Z890" s="358"/>
      <c r="AA890" s="358"/>
    </row>
    <row r="891" spans="2:27" ht="13.5" customHeight="1">
      <c r="B891" s="453"/>
      <c r="C891" s="453"/>
      <c r="D891" s="453"/>
      <c r="E891" s="453"/>
      <c r="F891" s="453"/>
      <c r="G891" s="453"/>
      <c r="H891" s="453"/>
      <c r="I891" s="453"/>
      <c r="J891" s="453"/>
      <c r="K891" s="453"/>
      <c r="L891" s="453"/>
      <c r="M891" s="453"/>
      <c r="N891" s="453"/>
      <c r="O891" s="665"/>
      <c r="P891" s="665"/>
      <c r="Q891" s="665"/>
      <c r="R891" s="358"/>
      <c r="S891" s="358"/>
      <c r="T891" s="358"/>
      <c r="U891" s="358"/>
      <c r="V891" s="358"/>
      <c r="W891" s="358"/>
      <c r="X891" s="358"/>
      <c r="Y891" s="358"/>
      <c r="Z891" s="358"/>
      <c r="AA891" s="358"/>
    </row>
    <row r="892" spans="2:27" ht="13.5" customHeight="1">
      <c r="B892" s="453"/>
      <c r="C892" s="453"/>
      <c r="D892" s="453"/>
      <c r="E892" s="453"/>
      <c r="F892" s="453"/>
      <c r="G892" s="453"/>
      <c r="H892" s="453"/>
      <c r="I892" s="453"/>
      <c r="J892" s="453"/>
      <c r="K892" s="453"/>
      <c r="L892" s="453"/>
      <c r="M892" s="453"/>
      <c r="N892" s="453"/>
      <c r="O892" s="665"/>
      <c r="P892" s="665"/>
      <c r="Q892" s="665"/>
      <c r="R892" s="358"/>
      <c r="S892" s="358"/>
      <c r="T892" s="358"/>
      <c r="U892" s="358"/>
      <c r="V892" s="358"/>
      <c r="W892" s="358"/>
      <c r="X892" s="358"/>
      <c r="Y892" s="358"/>
      <c r="Z892" s="358"/>
      <c r="AA892" s="358"/>
    </row>
    <row r="893" spans="2:27" ht="13.5" customHeight="1">
      <c r="B893" s="453"/>
      <c r="C893" s="453"/>
      <c r="D893" s="453"/>
      <c r="E893" s="453"/>
      <c r="F893" s="453"/>
      <c r="G893" s="453"/>
      <c r="H893" s="453"/>
      <c r="I893" s="453"/>
      <c r="J893" s="453"/>
      <c r="K893" s="453"/>
      <c r="L893" s="453"/>
      <c r="M893" s="453"/>
      <c r="N893" s="453"/>
      <c r="O893" s="665"/>
      <c r="P893" s="665"/>
      <c r="Q893" s="665"/>
      <c r="R893" s="358"/>
      <c r="S893" s="358"/>
      <c r="T893" s="358"/>
      <c r="U893" s="358"/>
      <c r="V893" s="358"/>
      <c r="W893" s="358"/>
      <c r="X893" s="358"/>
      <c r="Y893" s="358"/>
      <c r="Z893" s="358"/>
      <c r="AA893" s="358"/>
    </row>
    <row r="894" spans="2:27" ht="13.5" customHeight="1">
      <c r="B894" s="453"/>
      <c r="C894" s="453"/>
      <c r="D894" s="453"/>
      <c r="E894" s="453"/>
      <c r="F894" s="453"/>
      <c r="G894" s="453"/>
      <c r="H894" s="453"/>
      <c r="I894" s="453"/>
      <c r="J894" s="453"/>
      <c r="K894" s="453"/>
      <c r="L894" s="453"/>
      <c r="M894" s="453"/>
      <c r="N894" s="453"/>
      <c r="O894" s="665"/>
      <c r="P894" s="665"/>
      <c r="Q894" s="665"/>
      <c r="R894" s="358"/>
      <c r="S894" s="358"/>
      <c r="T894" s="358"/>
      <c r="U894" s="358"/>
      <c r="V894" s="358"/>
      <c r="W894" s="358"/>
      <c r="X894" s="358"/>
      <c r="Y894" s="358"/>
      <c r="Z894" s="358"/>
      <c r="AA894" s="358"/>
    </row>
    <row r="895" spans="2:27" ht="13.5" customHeight="1">
      <c r="B895" s="453"/>
      <c r="C895" s="453"/>
      <c r="D895" s="453"/>
      <c r="E895" s="453"/>
      <c r="F895" s="453"/>
      <c r="G895" s="453"/>
      <c r="H895" s="453"/>
      <c r="I895" s="453"/>
      <c r="J895" s="453"/>
      <c r="K895" s="453"/>
      <c r="L895" s="453"/>
      <c r="M895" s="453"/>
      <c r="N895" s="453"/>
      <c r="O895" s="665"/>
      <c r="P895" s="665"/>
      <c r="Q895" s="665"/>
      <c r="R895" s="358"/>
      <c r="S895" s="358"/>
      <c r="T895" s="358"/>
      <c r="U895" s="358"/>
      <c r="V895" s="358"/>
      <c r="W895" s="358"/>
      <c r="X895" s="358"/>
      <c r="Y895" s="358"/>
      <c r="Z895" s="358"/>
      <c r="AA895" s="358"/>
    </row>
    <row r="896" spans="2:27" ht="13.5" customHeight="1">
      <c r="B896" s="453"/>
      <c r="C896" s="453"/>
      <c r="D896" s="453"/>
      <c r="E896" s="453"/>
      <c r="F896" s="453"/>
      <c r="G896" s="453"/>
      <c r="H896" s="453"/>
      <c r="I896" s="453"/>
      <c r="J896" s="453"/>
      <c r="K896" s="453"/>
      <c r="L896" s="453"/>
      <c r="M896" s="453"/>
      <c r="N896" s="453"/>
      <c r="O896" s="665"/>
      <c r="P896" s="665"/>
      <c r="Q896" s="665"/>
      <c r="R896" s="358"/>
      <c r="S896" s="358"/>
      <c r="T896" s="358"/>
      <c r="U896" s="358"/>
      <c r="V896" s="358"/>
      <c r="W896" s="358"/>
      <c r="X896" s="358"/>
      <c r="Y896" s="358"/>
      <c r="Z896" s="358"/>
      <c r="AA896" s="358"/>
    </row>
    <row r="897" spans="2:27" ht="13.5" customHeight="1">
      <c r="B897" s="453"/>
      <c r="C897" s="453"/>
      <c r="D897" s="453"/>
      <c r="E897" s="453"/>
      <c r="F897" s="453"/>
      <c r="G897" s="453"/>
      <c r="H897" s="453"/>
      <c r="I897" s="453"/>
      <c r="J897" s="453"/>
      <c r="K897" s="453"/>
      <c r="L897" s="453"/>
      <c r="M897" s="453"/>
      <c r="N897" s="453"/>
      <c r="O897" s="665"/>
      <c r="P897" s="665"/>
      <c r="Q897" s="665"/>
      <c r="R897" s="358"/>
      <c r="S897" s="358"/>
      <c r="T897" s="358"/>
      <c r="U897" s="358"/>
      <c r="V897" s="358"/>
      <c r="W897" s="358"/>
      <c r="X897" s="358"/>
      <c r="Y897" s="358"/>
      <c r="Z897" s="358"/>
      <c r="AA897" s="358"/>
    </row>
    <row r="898" spans="2:27" ht="13.5" customHeight="1">
      <c r="B898" s="453"/>
      <c r="C898" s="453"/>
      <c r="D898" s="453"/>
      <c r="E898" s="453"/>
      <c r="F898" s="453"/>
      <c r="G898" s="453"/>
      <c r="H898" s="453"/>
      <c r="I898" s="453"/>
      <c r="J898" s="453"/>
      <c r="K898" s="453"/>
      <c r="L898" s="453"/>
      <c r="M898" s="453"/>
      <c r="N898" s="453"/>
      <c r="O898" s="665"/>
      <c r="P898" s="665"/>
      <c r="Q898" s="665"/>
      <c r="R898" s="358"/>
      <c r="S898" s="358"/>
      <c r="T898" s="358"/>
      <c r="U898" s="358"/>
      <c r="V898" s="358"/>
      <c r="W898" s="358"/>
      <c r="X898" s="358"/>
      <c r="Y898" s="358"/>
      <c r="Z898" s="358"/>
      <c r="AA898" s="358"/>
    </row>
    <row r="899" spans="2:27" ht="13.5" customHeight="1">
      <c r="B899" s="453"/>
      <c r="C899" s="453"/>
      <c r="D899" s="453"/>
      <c r="E899" s="453"/>
      <c r="F899" s="453"/>
      <c r="G899" s="453"/>
      <c r="H899" s="453"/>
      <c r="I899" s="453"/>
      <c r="J899" s="453"/>
      <c r="K899" s="453"/>
      <c r="L899" s="453"/>
      <c r="M899" s="453"/>
      <c r="N899" s="453"/>
      <c r="O899" s="665"/>
      <c r="P899" s="665"/>
      <c r="Q899" s="665"/>
      <c r="R899" s="358"/>
      <c r="S899" s="358"/>
      <c r="T899" s="358"/>
      <c r="U899" s="358"/>
      <c r="V899" s="358"/>
      <c r="W899" s="358"/>
      <c r="X899" s="358"/>
      <c r="Y899" s="358"/>
      <c r="Z899" s="358"/>
      <c r="AA899" s="358"/>
    </row>
    <row r="900" spans="2:27" ht="13.5" customHeight="1">
      <c r="B900" s="453"/>
      <c r="C900" s="453"/>
      <c r="D900" s="453"/>
      <c r="E900" s="453"/>
      <c r="F900" s="453"/>
      <c r="G900" s="453"/>
      <c r="H900" s="453"/>
      <c r="I900" s="453"/>
      <c r="J900" s="453"/>
      <c r="K900" s="453"/>
      <c r="L900" s="453"/>
      <c r="M900" s="453"/>
      <c r="N900" s="453"/>
      <c r="O900" s="665"/>
      <c r="P900" s="665"/>
      <c r="Q900" s="665"/>
      <c r="R900" s="358"/>
      <c r="S900" s="358"/>
      <c r="T900" s="358"/>
      <c r="U900" s="358"/>
      <c r="V900" s="358"/>
      <c r="W900" s="358"/>
      <c r="X900" s="358"/>
      <c r="Y900" s="358"/>
      <c r="Z900" s="358"/>
      <c r="AA900" s="358"/>
    </row>
    <row r="901" spans="2:27" ht="13.5" customHeight="1">
      <c r="B901" s="453"/>
      <c r="C901" s="453"/>
      <c r="D901" s="453"/>
      <c r="E901" s="453"/>
      <c r="F901" s="453"/>
      <c r="G901" s="453"/>
      <c r="H901" s="453"/>
      <c r="I901" s="453"/>
      <c r="J901" s="453"/>
      <c r="K901" s="453"/>
      <c r="L901" s="453"/>
      <c r="M901" s="453"/>
      <c r="N901" s="453"/>
      <c r="O901" s="665"/>
      <c r="P901" s="665"/>
      <c r="Q901" s="665"/>
      <c r="R901" s="358"/>
      <c r="S901" s="358"/>
      <c r="T901" s="358"/>
      <c r="U901" s="358"/>
      <c r="V901" s="358"/>
      <c r="W901" s="358"/>
      <c r="X901" s="358"/>
      <c r="Y901" s="358"/>
      <c r="Z901" s="358"/>
      <c r="AA901" s="358"/>
    </row>
    <row r="902" spans="2:27" ht="13.5" customHeight="1">
      <c r="B902" s="453"/>
      <c r="C902" s="453"/>
      <c r="D902" s="453"/>
      <c r="E902" s="453"/>
      <c r="F902" s="453"/>
      <c r="G902" s="453"/>
      <c r="H902" s="453"/>
      <c r="I902" s="453"/>
      <c r="J902" s="453"/>
      <c r="K902" s="453"/>
      <c r="L902" s="453"/>
      <c r="M902" s="453"/>
      <c r="N902" s="453"/>
      <c r="O902" s="665"/>
      <c r="P902" s="665"/>
      <c r="Q902" s="665"/>
      <c r="R902" s="358"/>
      <c r="S902" s="358"/>
      <c r="T902" s="358"/>
      <c r="U902" s="358"/>
      <c r="V902" s="358"/>
      <c r="W902" s="358"/>
      <c r="X902" s="358"/>
      <c r="Y902" s="358"/>
      <c r="Z902" s="358"/>
      <c r="AA902" s="358"/>
    </row>
    <row r="903" spans="2:27" ht="13.5" customHeight="1">
      <c r="B903" s="453"/>
      <c r="C903" s="453"/>
      <c r="D903" s="453"/>
      <c r="E903" s="453"/>
      <c r="F903" s="453"/>
      <c r="G903" s="453"/>
      <c r="H903" s="453"/>
      <c r="I903" s="453"/>
      <c r="J903" s="453"/>
      <c r="K903" s="453"/>
      <c r="L903" s="453"/>
      <c r="M903" s="453"/>
      <c r="N903" s="453"/>
      <c r="O903" s="665"/>
      <c r="P903" s="665"/>
      <c r="Q903" s="665"/>
      <c r="R903" s="358"/>
      <c r="S903" s="358"/>
      <c r="T903" s="358"/>
      <c r="U903" s="358"/>
      <c r="V903" s="358"/>
      <c r="W903" s="358"/>
      <c r="X903" s="358"/>
      <c r="Y903" s="358"/>
      <c r="Z903" s="358"/>
      <c r="AA903" s="358"/>
    </row>
    <row r="904" spans="2:27" ht="13.5" customHeight="1">
      <c r="B904" s="453"/>
      <c r="C904" s="453"/>
      <c r="D904" s="453"/>
      <c r="E904" s="453"/>
      <c r="F904" s="453"/>
      <c r="G904" s="453"/>
      <c r="H904" s="453"/>
      <c r="I904" s="453"/>
      <c r="J904" s="453"/>
      <c r="K904" s="453"/>
      <c r="L904" s="453"/>
      <c r="M904" s="453"/>
      <c r="N904" s="453"/>
      <c r="O904" s="665"/>
      <c r="P904" s="665"/>
      <c r="Q904" s="665"/>
      <c r="R904" s="358"/>
      <c r="S904" s="358"/>
      <c r="T904" s="358"/>
      <c r="U904" s="358"/>
      <c r="V904" s="358"/>
      <c r="W904" s="358"/>
      <c r="X904" s="358"/>
      <c r="Y904" s="358"/>
      <c r="Z904" s="358"/>
      <c r="AA904" s="358"/>
    </row>
    <row r="905" spans="2:27" ht="13.5" customHeight="1">
      <c r="B905" s="453"/>
      <c r="C905" s="453"/>
      <c r="D905" s="453"/>
      <c r="E905" s="453"/>
      <c r="F905" s="453"/>
      <c r="G905" s="453"/>
      <c r="H905" s="453"/>
      <c r="I905" s="453"/>
      <c r="J905" s="453"/>
      <c r="K905" s="453"/>
      <c r="L905" s="453"/>
      <c r="M905" s="453"/>
      <c r="N905" s="453"/>
      <c r="O905" s="665"/>
      <c r="P905" s="665"/>
      <c r="Q905" s="665"/>
      <c r="R905" s="358"/>
      <c r="S905" s="358"/>
      <c r="T905" s="358"/>
      <c r="U905" s="358"/>
      <c r="V905" s="358"/>
      <c r="W905" s="358"/>
      <c r="X905" s="358"/>
      <c r="Y905" s="358"/>
      <c r="Z905" s="358"/>
      <c r="AA905" s="358"/>
    </row>
    <row r="906" spans="2:27" ht="13.5" customHeight="1">
      <c r="B906" s="453"/>
      <c r="C906" s="453"/>
      <c r="D906" s="453"/>
      <c r="E906" s="453"/>
      <c r="F906" s="453"/>
      <c r="G906" s="453"/>
      <c r="H906" s="453"/>
      <c r="I906" s="453"/>
      <c r="J906" s="453"/>
      <c r="K906" s="453"/>
      <c r="L906" s="453"/>
      <c r="M906" s="453"/>
      <c r="N906" s="453"/>
      <c r="O906" s="665"/>
      <c r="P906" s="665"/>
      <c r="Q906" s="665"/>
      <c r="R906" s="358"/>
      <c r="S906" s="358"/>
      <c r="T906" s="358"/>
      <c r="U906" s="358"/>
      <c r="V906" s="358"/>
      <c r="W906" s="358"/>
      <c r="X906" s="358"/>
      <c r="Y906" s="358"/>
      <c r="Z906" s="358"/>
      <c r="AA906" s="358"/>
    </row>
    <row r="907" spans="2:27" ht="13.5" customHeight="1">
      <c r="B907" s="453"/>
      <c r="C907" s="453"/>
      <c r="D907" s="453"/>
      <c r="E907" s="453"/>
      <c r="F907" s="453"/>
      <c r="G907" s="453"/>
      <c r="H907" s="453"/>
      <c r="I907" s="453"/>
      <c r="J907" s="453"/>
      <c r="K907" s="453"/>
      <c r="L907" s="453"/>
      <c r="M907" s="453"/>
      <c r="N907" s="453"/>
      <c r="O907" s="665"/>
      <c r="P907" s="665"/>
      <c r="Q907" s="665"/>
      <c r="R907" s="358"/>
      <c r="S907" s="358"/>
      <c r="T907" s="358"/>
      <c r="U907" s="358"/>
      <c r="V907" s="358"/>
      <c r="W907" s="358"/>
      <c r="X907" s="358"/>
      <c r="Y907" s="358"/>
      <c r="Z907" s="358"/>
      <c r="AA907" s="358"/>
    </row>
    <row r="908" spans="2:27" ht="13.5" customHeight="1">
      <c r="B908" s="453"/>
      <c r="C908" s="453"/>
      <c r="D908" s="453"/>
      <c r="E908" s="453"/>
      <c r="F908" s="453"/>
      <c r="G908" s="453"/>
      <c r="H908" s="453"/>
      <c r="I908" s="453"/>
      <c r="J908" s="453"/>
      <c r="K908" s="453"/>
      <c r="L908" s="453"/>
      <c r="M908" s="453"/>
      <c r="N908" s="453"/>
      <c r="O908" s="665"/>
      <c r="P908" s="665"/>
      <c r="Q908" s="665"/>
      <c r="R908" s="358"/>
      <c r="S908" s="358"/>
      <c r="T908" s="358"/>
      <c r="U908" s="358"/>
      <c r="V908" s="358"/>
      <c r="W908" s="358"/>
      <c r="X908" s="358"/>
      <c r="Y908" s="358"/>
      <c r="Z908" s="358"/>
      <c r="AA908" s="358"/>
    </row>
    <row r="909" spans="2:27" ht="13.5" customHeight="1">
      <c r="B909" s="453"/>
      <c r="C909" s="453"/>
      <c r="D909" s="453"/>
      <c r="E909" s="453"/>
      <c r="F909" s="453"/>
      <c r="G909" s="453"/>
      <c r="H909" s="453"/>
      <c r="I909" s="453"/>
      <c r="J909" s="453"/>
      <c r="K909" s="453"/>
      <c r="L909" s="453"/>
      <c r="M909" s="453"/>
      <c r="N909" s="453"/>
      <c r="O909" s="665"/>
      <c r="P909" s="665"/>
      <c r="Q909" s="665"/>
      <c r="R909" s="358"/>
      <c r="S909" s="358"/>
      <c r="T909" s="358"/>
      <c r="U909" s="358"/>
      <c r="V909" s="358"/>
      <c r="W909" s="358"/>
      <c r="X909" s="358"/>
      <c r="Y909" s="358"/>
      <c r="Z909" s="358"/>
      <c r="AA909" s="358"/>
    </row>
    <row r="910" spans="2:27" ht="13.5" customHeight="1">
      <c r="B910" s="453"/>
      <c r="C910" s="453"/>
      <c r="D910" s="453"/>
      <c r="E910" s="453"/>
      <c r="F910" s="453"/>
      <c r="G910" s="453"/>
      <c r="H910" s="453"/>
      <c r="I910" s="453"/>
      <c r="J910" s="453"/>
      <c r="K910" s="453"/>
      <c r="L910" s="453"/>
      <c r="M910" s="453"/>
      <c r="N910" s="453"/>
      <c r="O910" s="665"/>
      <c r="P910" s="665"/>
      <c r="Q910" s="665"/>
      <c r="R910" s="358"/>
      <c r="S910" s="358"/>
      <c r="T910" s="358"/>
      <c r="U910" s="358"/>
      <c r="V910" s="358"/>
      <c r="W910" s="358"/>
      <c r="X910" s="358"/>
      <c r="Y910" s="358"/>
      <c r="Z910" s="358"/>
      <c r="AA910" s="358"/>
    </row>
    <row r="911" spans="2:27" ht="13.5" customHeight="1">
      <c r="B911" s="453"/>
      <c r="C911" s="453"/>
      <c r="D911" s="453"/>
      <c r="E911" s="453"/>
      <c r="F911" s="453"/>
      <c r="G911" s="453"/>
      <c r="H911" s="453"/>
      <c r="I911" s="453"/>
      <c r="J911" s="453"/>
      <c r="K911" s="453"/>
      <c r="L911" s="453"/>
      <c r="M911" s="453"/>
      <c r="N911" s="453"/>
      <c r="O911" s="665"/>
      <c r="P911" s="665"/>
      <c r="Q911" s="665"/>
      <c r="R911" s="358"/>
      <c r="S911" s="358"/>
      <c r="T911" s="358"/>
      <c r="U911" s="358"/>
      <c r="V911" s="358"/>
      <c r="W911" s="358"/>
      <c r="X911" s="358"/>
      <c r="Y911" s="358"/>
      <c r="Z911" s="358"/>
      <c r="AA911" s="358"/>
    </row>
    <row r="912" spans="2:27" ht="13.5" customHeight="1">
      <c r="B912" s="453"/>
      <c r="C912" s="453"/>
      <c r="D912" s="453"/>
      <c r="E912" s="453"/>
      <c r="F912" s="453"/>
      <c r="G912" s="453"/>
      <c r="H912" s="453"/>
      <c r="I912" s="453"/>
      <c r="J912" s="453"/>
      <c r="K912" s="453"/>
      <c r="L912" s="453"/>
      <c r="M912" s="453"/>
      <c r="N912" s="453"/>
      <c r="O912" s="665"/>
      <c r="P912" s="665"/>
      <c r="Q912" s="665"/>
      <c r="R912" s="358"/>
      <c r="S912" s="358"/>
      <c r="T912" s="358"/>
      <c r="U912" s="358"/>
      <c r="V912" s="358"/>
      <c r="W912" s="358"/>
      <c r="X912" s="358"/>
      <c r="Y912" s="358"/>
      <c r="Z912" s="358"/>
      <c r="AA912" s="358"/>
    </row>
    <row r="913" spans="2:27" ht="13.5" customHeight="1">
      <c r="B913" s="453"/>
      <c r="C913" s="453"/>
      <c r="D913" s="453"/>
      <c r="E913" s="453"/>
      <c r="F913" s="453"/>
      <c r="G913" s="453"/>
      <c r="H913" s="453"/>
      <c r="I913" s="453"/>
      <c r="J913" s="453"/>
      <c r="K913" s="453"/>
      <c r="L913" s="453"/>
      <c r="M913" s="453"/>
      <c r="N913" s="453"/>
      <c r="O913" s="665"/>
      <c r="P913" s="665"/>
      <c r="Q913" s="665"/>
      <c r="R913" s="358"/>
      <c r="S913" s="358"/>
      <c r="T913" s="358"/>
      <c r="U913" s="358"/>
      <c r="V913" s="358"/>
      <c r="W913" s="358"/>
      <c r="X913" s="358"/>
      <c r="Y913" s="358"/>
      <c r="Z913" s="358"/>
      <c r="AA913" s="358"/>
    </row>
    <row r="914" spans="2:27" ht="13.5" customHeight="1">
      <c r="B914" s="453"/>
      <c r="C914" s="453"/>
      <c r="D914" s="453"/>
      <c r="E914" s="453"/>
      <c r="F914" s="453"/>
      <c r="G914" s="453"/>
      <c r="H914" s="453"/>
      <c r="I914" s="453"/>
      <c r="J914" s="453"/>
      <c r="K914" s="453"/>
      <c r="L914" s="453"/>
      <c r="M914" s="453"/>
      <c r="N914" s="453"/>
      <c r="O914" s="665"/>
      <c r="P914" s="665"/>
      <c r="Q914" s="665"/>
      <c r="R914" s="358"/>
      <c r="S914" s="358"/>
      <c r="T914" s="358"/>
      <c r="U914" s="358"/>
      <c r="V914" s="358"/>
      <c r="W914" s="358"/>
      <c r="X914" s="358"/>
      <c r="Y914" s="358"/>
      <c r="Z914" s="358"/>
      <c r="AA914" s="358"/>
    </row>
    <row r="915" spans="2:27" ht="13.5" customHeight="1">
      <c r="B915" s="453"/>
      <c r="C915" s="453"/>
      <c r="D915" s="453"/>
      <c r="E915" s="453"/>
      <c r="F915" s="453"/>
      <c r="G915" s="453"/>
      <c r="H915" s="453"/>
      <c r="I915" s="453"/>
      <c r="J915" s="453"/>
      <c r="K915" s="453"/>
      <c r="L915" s="453"/>
      <c r="M915" s="453"/>
      <c r="N915" s="453"/>
      <c r="O915" s="665"/>
      <c r="P915" s="665"/>
      <c r="Q915" s="665"/>
      <c r="R915" s="358"/>
      <c r="S915" s="358"/>
      <c r="T915" s="358"/>
      <c r="U915" s="358"/>
      <c r="V915" s="358"/>
      <c r="W915" s="358"/>
      <c r="X915" s="358"/>
      <c r="Y915" s="358"/>
      <c r="Z915" s="358"/>
      <c r="AA915" s="358"/>
    </row>
    <row r="916" spans="2:27" ht="13.5" customHeight="1">
      <c r="B916" s="453"/>
      <c r="C916" s="453"/>
      <c r="D916" s="453"/>
      <c r="E916" s="453"/>
      <c r="F916" s="453"/>
      <c r="G916" s="453"/>
      <c r="H916" s="453"/>
      <c r="I916" s="453"/>
      <c r="J916" s="453"/>
      <c r="K916" s="453"/>
      <c r="L916" s="453"/>
      <c r="M916" s="453"/>
      <c r="N916" s="453"/>
      <c r="O916" s="665"/>
      <c r="P916" s="665"/>
      <c r="Q916" s="665"/>
      <c r="R916" s="358"/>
      <c r="S916" s="358"/>
      <c r="T916" s="358"/>
      <c r="U916" s="358"/>
      <c r="V916" s="358"/>
      <c r="W916" s="358"/>
      <c r="X916" s="358"/>
      <c r="Y916" s="358"/>
      <c r="Z916" s="358"/>
      <c r="AA916" s="358"/>
    </row>
    <row r="917" spans="2:27" ht="13.5" customHeight="1">
      <c r="B917" s="453"/>
      <c r="C917" s="453"/>
      <c r="D917" s="453"/>
      <c r="E917" s="453"/>
      <c r="F917" s="453"/>
      <c r="G917" s="453"/>
      <c r="H917" s="453"/>
      <c r="I917" s="453"/>
      <c r="J917" s="453"/>
      <c r="K917" s="453"/>
      <c r="L917" s="453"/>
      <c r="M917" s="453"/>
      <c r="N917" s="453"/>
      <c r="O917" s="665"/>
      <c r="P917" s="665"/>
      <c r="Q917" s="665"/>
      <c r="R917" s="358"/>
      <c r="S917" s="358"/>
      <c r="T917" s="358"/>
      <c r="U917" s="358"/>
      <c r="V917" s="358"/>
      <c r="W917" s="358"/>
      <c r="X917" s="358"/>
      <c r="Y917" s="358"/>
      <c r="Z917" s="358"/>
      <c r="AA917" s="358"/>
    </row>
    <row r="918" spans="2:27" ht="13.5" customHeight="1">
      <c r="B918" s="453"/>
      <c r="C918" s="453"/>
      <c r="D918" s="453"/>
      <c r="E918" s="453"/>
      <c r="F918" s="453"/>
      <c r="G918" s="453"/>
      <c r="H918" s="453"/>
      <c r="I918" s="453"/>
      <c r="J918" s="453"/>
      <c r="K918" s="453"/>
      <c r="L918" s="453"/>
      <c r="M918" s="453"/>
      <c r="N918" s="453"/>
      <c r="O918" s="665"/>
      <c r="P918" s="665"/>
      <c r="Q918" s="665"/>
      <c r="R918" s="358"/>
      <c r="S918" s="358"/>
      <c r="T918" s="358"/>
      <c r="U918" s="358"/>
      <c r="V918" s="358"/>
      <c r="W918" s="358"/>
      <c r="X918" s="358"/>
      <c r="Y918" s="358"/>
      <c r="Z918" s="358"/>
      <c r="AA918" s="358"/>
    </row>
    <row r="919" spans="2:27" ht="13.5" customHeight="1">
      <c r="B919" s="453"/>
      <c r="C919" s="453"/>
      <c r="D919" s="453"/>
      <c r="E919" s="453"/>
      <c r="F919" s="453"/>
      <c r="G919" s="453"/>
      <c r="H919" s="453"/>
      <c r="I919" s="453"/>
      <c r="J919" s="453"/>
      <c r="K919" s="453"/>
      <c r="L919" s="453"/>
      <c r="M919" s="453"/>
      <c r="N919" s="453"/>
      <c r="O919" s="665"/>
      <c r="P919" s="665"/>
      <c r="Q919" s="665"/>
      <c r="R919" s="358"/>
      <c r="S919" s="358"/>
      <c r="T919" s="358"/>
      <c r="U919" s="358"/>
      <c r="V919" s="358"/>
      <c r="W919" s="358"/>
      <c r="X919" s="358"/>
      <c r="Y919" s="358"/>
      <c r="Z919" s="358"/>
      <c r="AA919" s="358"/>
    </row>
    <row r="920" spans="2:27" ht="13.5" customHeight="1">
      <c r="B920" s="453"/>
      <c r="C920" s="453"/>
      <c r="D920" s="453"/>
      <c r="E920" s="453"/>
      <c r="F920" s="453"/>
      <c r="G920" s="453"/>
      <c r="H920" s="453"/>
      <c r="I920" s="453"/>
      <c r="J920" s="453"/>
      <c r="K920" s="453"/>
      <c r="L920" s="453"/>
      <c r="M920" s="453"/>
      <c r="N920" s="453"/>
      <c r="O920" s="665"/>
      <c r="P920" s="665"/>
      <c r="Q920" s="665"/>
      <c r="R920" s="358"/>
      <c r="S920" s="358"/>
      <c r="T920" s="358"/>
      <c r="U920" s="358"/>
      <c r="V920" s="358"/>
      <c r="W920" s="358"/>
      <c r="X920" s="358"/>
      <c r="Y920" s="358"/>
      <c r="Z920" s="358"/>
      <c r="AA920" s="358"/>
    </row>
    <row r="921" spans="2:27" ht="13.5" customHeight="1">
      <c r="B921" s="453"/>
      <c r="C921" s="453"/>
      <c r="D921" s="453"/>
      <c r="E921" s="453"/>
      <c r="F921" s="453"/>
      <c r="G921" s="453"/>
      <c r="H921" s="453"/>
      <c r="I921" s="453"/>
      <c r="J921" s="453"/>
      <c r="K921" s="453"/>
      <c r="L921" s="453"/>
      <c r="M921" s="453"/>
      <c r="N921" s="453"/>
      <c r="O921" s="665"/>
      <c r="P921" s="665"/>
      <c r="Q921" s="665"/>
      <c r="R921" s="358"/>
      <c r="S921" s="358"/>
      <c r="T921" s="358"/>
      <c r="U921" s="358"/>
      <c r="V921" s="358"/>
      <c r="W921" s="358"/>
      <c r="X921" s="358"/>
      <c r="Y921" s="358"/>
      <c r="Z921" s="358"/>
      <c r="AA921" s="358"/>
    </row>
    <row r="922" spans="2:27" ht="13.5" customHeight="1">
      <c r="B922" s="453"/>
      <c r="C922" s="453"/>
      <c r="D922" s="453"/>
      <c r="E922" s="453"/>
      <c r="F922" s="453"/>
      <c r="G922" s="453"/>
      <c r="H922" s="453"/>
      <c r="I922" s="453"/>
      <c r="J922" s="453"/>
      <c r="K922" s="453"/>
      <c r="L922" s="453"/>
      <c r="M922" s="453"/>
      <c r="N922" s="453"/>
      <c r="O922" s="665"/>
      <c r="P922" s="665"/>
      <c r="Q922" s="665"/>
      <c r="R922" s="358"/>
      <c r="S922" s="358"/>
      <c r="T922" s="358"/>
      <c r="U922" s="358"/>
      <c r="V922" s="358"/>
      <c r="W922" s="358"/>
      <c r="X922" s="358"/>
      <c r="Y922" s="358"/>
      <c r="Z922" s="358"/>
      <c r="AA922" s="358"/>
    </row>
    <row r="923" spans="2:27" ht="13.5" customHeight="1">
      <c r="B923" s="453"/>
      <c r="C923" s="453"/>
      <c r="D923" s="453"/>
      <c r="E923" s="453"/>
      <c r="F923" s="453"/>
      <c r="G923" s="453"/>
      <c r="H923" s="453"/>
      <c r="I923" s="453"/>
      <c r="J923" s="453"/>
      <c r="K923" s="453"/>
      <c r="L923" s="453"/>
      <c r="M923" s="453"/>
      <c r="N923" s="453"/>
      <c r="O923" s="665"/>
      <c r="P923" s="665"/>
      <c r="Q923" s="665"/>
      <c r="R923" s="358"/>
      <c r="S923" s="358"/>
      <c r="T923" s="358"/>
      <c r="U923" s="358"/>
      <c r="V923" s="358"/>
      <c r="W923" s="358"/>
      <c r="X923" s="358"/>
      <c r="Y923" s="358"/>
      <c r="Z923" s="358"/>
      <c r="AA923" s="358"/>
    </row>
    <row r="924" spans="2:27" ht="13.5" customHeight="1">
      <c r="B924" s="453"/>
      <c r="C924" s="453"/>
      <c r="D924" s="453"/>
      <c r="E924" s="453"/>
      <c r="F924" s="453"/>
      <c r="G924" s="453"/>
      <c r="H924" s="453"/>
      <c r="I924" s="453"/>
      <c r="J924" s="453"/>
      <c r="K924" s="453"/>
      <c r="L924" s="453"/>
      <c r="M924" s="453"/>
      <c r="N924" s="453"/>
      <c r="O924" s="665"/>
      <c r="P924" s="665"/>
      <c r="Q924" s="665"/>
      <c r="R924" s="358"/>
      <c r="S924" s="358"/>
      <c r="T924" s="358"/>
      <c r="U924" s="358"/>
      <c r="V924" s="358"/>
      <c r="W924" s="358"/>
      <c r="X924" s="358"/>
      <c r="Y924" s="358"/>
      <c r="Z924" s="358"/>
      <c r="AA924" s="358"/>
    </row>
    <row r="925" spans="2:27" ht="13.5" customHeight="1">
      <c r="B925" s="453"/>
      <c r="C925" s="453"/>
      <c r="D925" s="453"/>
      <c r="E925" s="453"/>
      <c r="F925" s="453"/>
      <c r="G925" s="453"/>
      <c r="H925" s="453"/>
      <c r="I925" s="453"/>
      <c r="J925" s="453"/>
      <c r="K925" s="453"/>
      <c r="L925" s="453"/>
      <c r="M925" s="453"/>
      <c r="N925" s="453"/>
      <c r="O925" s="665"/>
      <c r="P925" s="665"/>
      <c r="Q925" s="665"/>
      <c r="R925" s="358"/>
      <c r="S925" s="358"/>
      <c r="T925" s="358"/>
      <c r="U925" s="358"/>
      <c r="V925" s="358"/>
      <c r="W925" s="358"/>
      <c r="X925" s="358"/>
      <c r="Y925" s="358"/>
      <c r="Z925" s="358"/>
      <c r="AA925" s="358"/>
    </row>
    <row r="926" spans="2:27" ht="13.5" customHeight="1">
      <c r="B926" s="453"/>
      <c r="C926" s="453"/>
      <c r="D926" s="453"/>
      <c r="E926" s="453"/>
      <c r="F926" s="453"/>
      <c r="G926" s="453"/>
      <c r="H926" s="453"/>
      <c r="I926" s="453"/>
      <c r="J926" s="453"/>
      <c r="K926" s="453"/>
      <c r="L926" s="453"/>
      <c r="M926" s="453"/>
      <c r="N926" s="453"/>
      <c r="O926" s="665"/>
      <c r="P926" s="665"/>
      <c r="Q926" s="665"/>
      <c r="R926" s="358"/>
      <c r="S926" s="358"/>
      <c r="T926" s="358"/>
      <c r="U926" s="358"/>
      <c r="V926" s="358"/>
      <c r="W926" s="358"/>
      <c r="X926" s="358"/>
      <c r="Y926" s="358"/>
      <c r="Z926" s="358"/>
      <c r="AA926" s="358"/>
    </row>
    <row r="927" spans="2:27" ht="13.5" customHeight="1">
      <c r="B927" s="453"/>
      <c r="C927" s="453"/>
      <c r="D927" s="453"/>
      <c r="E927" s="453"/>
      <c r="F927" s="453"/>
      <c r="G927" s="453"/>
      <c r="H927" s="453"/>
      <c r="I927" s="453"/>
      <c r="J927" s="453"/>
      <c r="K927" s="453"/>
      <c r="L927" s="453"/>
      <c r="M927" s="453"/>
      <c r="N927" s="453"/>
      <c r="O927" s="665"/>
      <c r="P927" s="665"/>
      <c r="Q927" s="665"/>
      <c r="R927" s="358"/>
      <c r="S927" s="358"/>
      <c r="T927" s="358"/>
      <c r="U927" s="358"/>
      <c r="V927" s="358"/>
      <c r="W927" s="358"/>
      <c r="X927" s="358"/>
      <c r="Y927" s="358"/>
      <c r="Z927" s="358"/>
      <c r="AA927" s="358"/>
    </row>
    <row r="928" spans="2:27" ht="13.5" customHeight="1">
      <c r="B928" s="453"/>
      <c r="C928" s="453"/>
      <c r="D928" s="453"/>
      <c r="E928" s="453"/>
      <c r="F928" s="453"/>
      <c r="G928" s="453"/>
      <c r="H928" s="453"/>
      <c r="I928" s="453"/>
      <c r="J928" s="453"/>
      <c r="K928" s="453"/>
      <c r="L928" s="453"/>
      <c r="M928" s="453"/>
      <c r="N928" s="453"/>
      <c r="O928" s="665"/>
      <c r="P928" s="665"/>
      <c r="Q928" s="665"/>
      <c r="R928" s="358"/>
      <c r="S928" s="358"/>
      <c r="T928" s="358"/>
      <c r="U928" s="358"/>
      <c r="V928" s="358"/>
      <c r="W928" s="358"/>
      <c r="X928" s="358"/>
      <c r="Y928" s="358"/>
      <c r="Z928" s="358"/>
      <c r="AA928" s="358"/>
    </row>
    <row r="929" spans="2:27" ht="13.5" customHeight="1">
      <c r="B929" s="453"/>
      <c r="C929" s="453"/>
      <c r="D929" s="453"/>
      <c r="E929" s="453"/>
      <c r="F929" s="453"/>
      <c r="G929" s="453"/>
      <c r="H929" s="453"/>
      <c r="I929" s="453"/>
      <c r="J929" s="453"/>
      <c r="K929" s="453"/>
      <c r="L929" s="453"/>
      <c r="M929" s="453"/>
      <c r="N929" s="453"/>
      <c r="O929" s="665"/>
      <c r="P929" s="665"/>
      <c r="Q929" s="665"/>
      <c r="R929" s="358"/>
      <c r="S929" s="358"/>
      <c r="T929" s="358"/>
      <c r="U929" s="358"/>
      <c r="V929" s="358"/>
      <c r="W929" s="358"/>
      <c r="X929" s="358"/>
      <c r="Y929" s="358"/>
      <c r="Z929" s="358"/>
      <c r="AA929" s="358"/>
    </row>
    <row r="930" spans="2:27" ht="13.5" customHeight="1">
      <c r="B930" s="453"/>
      <c r="C930" s="453"/>
      <c r="D930" s="453"/>
      <c r="E930" s="453"/>
      <c r="F930" s="453"/>
      <c r="G930" s="453"/>
      <c r="H930" s="453"/>
      <c r="I930" s="453"/>
      <c r="J930" s="453"/>
      <c r="K930" s="453"/>
      <c r="L930" s="453"/>
      <c r="M930" s="453"/>
      <c r="N930" s="453"/>
      <c r="O930" s="665"/>
      <c r="P930" s="665"/>
      <c r="Q930" s="665"/>
      <c r="R930" s="358"/>
      <c r="S930" s="358"/>
      <c r="T930" s="358"/>
      <c r="U930" s="358"/>
      <c r="V930" s="358"/>
      <c r="W930" s="358"/>
      <c r="X930" s="358"/>
      <c r="Y930" s="358"/>
      <c r="Z930" s="358"/>
      <c r="AA930" s="358"/>
    </row>
    <row r="931" spans="2:27" ht="13.5" customHeight="1">
      <c r="B931" s="453"/>
      <c r="C931" s="453"/>
      <c r="D931" s="453"/>
      <c r="E931" s="453"/>
      <c r="F931" s="453"/>
      <c r="G931" s="453"/>
      <c r="H931" s="453"/>
      <c r="I931" s="453"/>
      <c r="J931" s="453"/>
      <c r="K931" s="453"/>
      <c r="L931" s="453"/>
      <c r="M931" s="453"/>
      <c r="N931" s="453"/>
      <c r="O931" s="665"/>
      <c r="P931" s="665"/>
      <c r="Q931" s="665"/>
      <c r="R931" s="358"/>
      <c r="S931" s="358"/>
      <c r="T931" s="358"/>
      <c r="U931" s="358"/>
      <c r="V931" s="358"/>
      <c r="W931" s="358"/>
      <c r="X931" s="358"/>
      <c r="Y931" s="358"/>
      <c r="Z931" s="358"/>
      <c r="AA931" s="358"/>
    </row>
    <row r="932" spans="2:27" ht="13.5" customHeight="1">
      <c r="B932" s="453"/>
      <c r="C932" s="453"/>
      <c r="D932" s="453"/>
      <c r="E932" s="453"/>
      <c r="F932" s="453"/>
      <c r="G932" s="453"/>
      <c r="H932" s="453"/>
      <c r="I932" s="453"/>
      <c r="J932" s="453"/>
      <c r="K932" s="453"/>
      <c r="L932" s="453"/>
      <c r="M932" s="453"/>
      <c r="N932" s="453"/>
      <c r="O932" s="665"/>
      <c r="P932" s="665"/>
      <c r="Q932" s="665"/>
      <c r="R932" s="358"/>
      <c r="S932" s="358"/>
      <c r="T932" s="358"/>
      <c r="U932" s="358"/>
      <c r="V932" s="358"/>
      <c r="W932" s="358"/>
      <c r="X932" s="358"/>
      <c r="Y932" s="358"/>
      <c r="Z932" s="358"/>
      <c r="AA932" s="358"/>
    </row>
    <row r="933" spans="2:27" ht="13.5" customHeight="1">
      <c r="B933" s="453"/>
      <c r="C933" s="453"/>
      <c r="D933" s="453"/>
      <c r="E933" s="453"/>
      <c r="F933" s="453"/>
      <c r="G933" s="453"/>
      <c r="H933" s="453"/>
      <c r="I933" s="453"/>
      <c r="J933" s="453"/>
      <c r="K933" s="453"/>
      <c r="L933" s="453"/>
      <c r="M933" s="453"/>
      <c r="N933" s="453"/>
      <c r="O933" s="665"/>
      <c r="P933" s="665"/>
      <c r="Q933" s="665"/>
      <c r="R933" s="358"/>
      <c r="S933" s="358"/>
      <c r="T933" s="358"/>
      <c r="U933" s="358"/>
      <c r="V933" s="358"/>
      <c r="W933" s="358"/>
      <c r="X933" s="358"/>
      <c r="Y933" s="358"/>
      <c r="Z933" s="358"/>
      <c r="AA933" s="358"/>
    </row>
    <row r="934" spans="2:27" ht="13.5" customHeight="1">
      <c r="B934" s="453"/>
      <c r="C934" s="453"/>
      <c r="D934" s="453"/>
      <c r="E934" s="453"/>
      <c r="F934" s="453"/>
      <c r="G934" s="453"/>
      <c r="H934" s="453"/>
      <c r="I934" s="453"/>
      <c r="J934" s="453"/>
      <c r="K934" s="453"/>
      <c r="L934" s="453"/>
      <c r="M934" s="453"/>
      <c r="N934" s="453"/>
      <c r="O934" s="665"/>
      <c r="P934" s="665"/>
      <c r="Q934" s="665"/>
      <c r="R934" s="358"/>
      <c r="S934" s="358"/>
      <c r="T934" s="358"/>
      <c r="U934" s="358"/>
      <c r="V934" s="358"/>
      <c r="W934" s="358"/>
      <c r="X934" s="358"/>
      <c r="Y934" s="358"/>
      <c r="Z934" s="358"/>
      <c r="AA934" s="358"/>
    </row>
    <row r="935" spans="2:27" ht="13.5" customHeight="1">
      <c r="B935" s="453"/>
      <c r="C935" s="453"/>
      <c r="D935" s="453"/>
      <c r="E935" s="453"/>
      <c r="F935" s="453"/>
      <c r="G935" s="453"/>
      <c r="H935" s="453"/>
      <c r="I935" s="453"/>
      <c r="J935" s="453"/>
      <c r="K935" s="453"/>
      <c r="L935" s="453"/>
      <c r="M935" s="453"/>
      <c r="N935" s="453"/>
      <c r="O935" s="665"/>
      <c r="P935" s="665"/>
      <c r="Q935" s="665"/>
      <c r="R935" s="358"/>
      <c r="S935" s="358"/>
      <c r="T935" s="358"/>
      <c r="U935" s="358"/>
      <c r="V935" s="358"/>
      <c r="W935" s="358"/>
      <c r="X935" s="358"/>
      <c r="Y935" s="358"/>
      <c r="Z935" s="358"/>
      <c r="AA935" s="358"/>
    </row>
    <row r="936" spans="2:27" ht="13.5" customHeight="1">
      <c r="B936" s="453"/>
      <c r="C936" s="453"/>
      <c r="D936" s="453"/>
      <c r="E936" s="453"/>
      <c r="F936" s="453"/>
      <c r="G936" s="453"/>
      <c r="H936" s="453"/>
      <c r="I936" s="453"/>
      <c r="J936" s="453"/>
      <c r="K936" s="453"/>
      <c r="L936" s="453"/>
      <c r="M936" s="453"/>
      <c r="N936" s="453"/>
      <c r="O936" s="665"/>
      <c r="P936" s="665"/>
      <c r="Q936" s="665"/>
      <c r="R936" s="358"/>
      <c r="S936" s="358"/>
      <c r="T936" s="358"/>
      <c r="U936" s="358"/>
      <c r="V936" s="358"/>
      <c r="W936" s="358"/>
      <c r="X936" s="358"/>
      <c r="Y936" s="358"/>
      <c r="Z936" s="358"/>
      <c r="AA936" s="358"/>
    </row>
    <row r="937" spans="2:27" ht="13.5" customHeight="1">
      <c r="B937" s="453"/>
      <c r="C937" s="453"/>
      <c r="D937" s="453"/>
      <c r="E937" s="453"/>
      <c r="F937" s="453"/>
      <c r="G937" s="453"/>
      <c r="H937" s="453"/>
      <c r="I937" s="453"/>
      <c r="J937" s="453"/>
      <c r="K937" s="453"/>
      <c r="L937" s="453"/>
      <c r="M937" s="453"/>
      <c r="N937" s="453"/>
      <c r="O937" s="665"/>
      <c r="P937" s="665"/>
      <c r="Q937" s="665"/>
      <c r="R937" s="358"/>
      <c r="S937" s="358"/>
      <c r="T937" s="358"/>
      <c r="U937" s="358"/>
      <c r="V937" s="358"/>
      <c r="W937" s="358"/>
      <c r="X937" s="358"/>
      <c r="Y937" s="358"/>
      <c r="Z937" s="358"/>
      <c r="AA937" s="358"/>
    </row>
    <row r="938" spans="2:27" ht="13.5" customHeight="1">
      <c r="B938" s="453"/>
      <c r="C938" s="453"/>
      <c r="D938" s="453"/>
      <c r="E938" s="453"/>
      <c r="F938" s="453"/>
      <c r="G938" s="453"/>
      <c r="H938" s="453"/>
      <c r="I938" s="453"/>
      <c r="J938" s="453"/>
      <c r="K938" s="453"/>
      <c r="L938" s="453"/>
      <c r="M938" s="453"/>
      <c r="N938" s="453"/>
      <c r="O938" s="665"/>
      <c r="P938" s="665"/>
      <c r="Q938" s="665"/>
      <c r="R938" s="358"/>
      <c r="S938" s="358"/>
      <c r="T938" s="358"/>
      <c r="U938" s="358"/>
      <c r="V938" s="358"/>
      <c r="W938" s="358"/>
      <c r="X938" s="358"/>
      <c r="Y938" s="358"/>
      <c r="Z938" s="358"/>
      <c r="AA938" s="358"/>
    </row>
    <row r="939" spans="2:27" ht="13.5" customHeight="1">
      <c r="B939" s="453"/>
      <c r="C939" s="453"/>
      <c r="D939" s="453"/>
      <c r="E939" s="453"/>
      <c r="F939" s="453"/>
      <c r="G939" s="453"/>
      <c r="H939" s="453"/>
      <c r="I939" s="453"/>
      <c r="J939" s="453"/>
      <c r="K939" s="453"/>
      <c r="L939" s="453"/>
      <c r="M939" s="453"/>
      <c r="N939" s="453"/>
      <c r="O939" s="665"/>
      <c r="P939" s="665"/>
      <c r="Q939" s="665"/>
      <c r="R939" s="358"/>
      <c r="S939" s="358"/>
      <c r="T939" s="358"/>
      <c r="U939" s="358"/>
      <c r="V939" s="358"/>
      <c r="W939" s="358"/>
      <c r="X939" s="358"/>
      <c r="Y939" s="358"/>
      <c r="Z939" s="358"/>
      <c r="AA939" s="358"/>
    </row>
    <row r="940" spans="2:27" ht="13.5" customHeight="1">
      <c r="B940" s="453"/>
      <c r="C940" s="453"/>
      <c r="D940" s="453"/>
      <c r="E940" s="453"/>
      <c r="F940" s="453"/>
      <c r="G940" s="453"/>
      <c r="H940" s="453"/>
      <c r="I940" s="453"/>
      <c r="J940" s="453"/>
      <c r="K940" s="453"/>
      <c r="L940" s="453"/>
      <c r="M940" s="453"/>
      <c r="N940" s="453"/>
      <c r="O940" s="665"/>
      <c r="P940" s="665"/>
      <c r="Q940" s="665"/>
      <c r="R940" s="358"/>
      <c r="S940" s="358"/>
      <c r="T940" s="358"/>
      <c r="U940" s="358"/>
      <c r="V940" s="358"/>
      <c r="W940" s="358"/>
      <c r="X940" s="358"/>
      <c r="Y940" s="358"/>
      <c r="Z940" s="358"/>
      <c r="AA940" s="358"/>
    </row>
    <row r="941" spans="2:27" ht="13.5" customHeight="1">
      <c r="B941" s="453"/>
      <c r="C941" s="453"/>
      <c r="D941" s="453"/>
      <c r="E941" s="453"/>
      <c r="F941" s="453"/>
      <c r="G941" s="453"/>
      <c r="H941" s="453"/>
      <c r="I941" s="453"/>
      <c r="J941" s="453"/>
      <c r="K941" s="453"/>
      <c r="L941" s="453"/>
      <c r="M941" s="453"/>
      <c r="N941" s="453"/>
      <c r="O941" s="665"/>
      <c r="P941" s="665"/>
      <c r="Q941" s="665"/>
      <c r="R941" s="358"/>
      <c r="S941" s="358"/>
      <c r="T941" s="358"/>
      <c r="U941" s="358"/>
      <c r="V941" s="358"/>
      <c r="W941" s="358"/>
      <c r="X941" s="358"/>
      <c r="Y941" s="358"/>
      <c r="Z941" s="358"/>
      <c r="AA941" s="358"/>
    </row>
    <row r="942" spans="2:27" ht="13.5" customHeight="1">
      <c r="B942" s="453"/>
      <c r="C942" s="453"/>
      <c r="D942" s="453"/>
      <c r="E942" s="453"/>
      <c r="F942" s="453"/>
      <c r="G942" s="453"/>
      <c r="H942" s="453"/>
      <c r="I942" s="453"/>
      <c r="J942" s="453"/>
      <c r="K942" s="453"/>
      <c r="L942" s="453"/>
      <c r="M942" s="453"/>
      <c r="N942" s="453"/>
      <c r="O942" s="665"/>
      <c r="P942" s="665"/>
      <c r="Q942" s="665"/>
      <c r="R942" s="358"/>
      <c r="S942" s="358"/>
      <c r="T942" s="358"/>
      <c r="U942" s="358"/>
      <c r="V942" s="358"/>
      <c r="W942" s="358"/>
      <c r="X942" s="358"/>
      <c r="Y942" s="358"/>
      <c r="Z942" s="358"/>
      <c r="AA942" s="358"/>
    </row>
    <row r="943" spans="2:27" ht="13.5" customHeight="1">
      <c r="B943" s="453"/>
      <c r="C943" s="453"/>
      <c r="D943" s="453"/>
      <c r="E943" s="453"/>
      <c r="F943" s="453"/>
      <c r="G943" s="453"/>
      <c r="H943" s="453"/>
      <c r="I943" s="453"/>
      <c r="J943" s="453"/>
      <c r="K943" s="453"/>
      <c r="L943" s="453"/>
      <c r="M943" s="453"/>
      <c r="N943" s="453"/>
      <c r="O943" s="665"/>
      <c r="P943" s="665"/>
      <c r="Q943" s="665"/>
      <c r="R943" s="358"/>
      <c r="S943" s="358"/>
      <c r="T943" s="358"/>
      <c r="U943" s="358"/>
      <c r="V943" s="358"/>
      <c r="W943" s="358"/>
      <c r="X943" s="358"/>
      <c r="Y943" s="358"/>
      <c r="Z943" s="358"/>
      <c r="AA943" s="358"/>
    </row>
    <row r="944" spans="2:27" ht="13.5" customHeight="1">
      <c r="B944" s="453"/>
      <c r="C944" s="453"/>
      <c r="D944" s="453"/>
      <c r="E944" s="453"/>
      <c r="F944" s="453"/>
      <c r="G944" s="453"/>
      <c r="H944" s="453"/>
      <c r="I944" s="453"/>
      <c r="J944" s="453"/>
      <c r="K944" s="453"/>
      <c r="L944" s="453"/>
      <c r="M944" s="453"/>
      <c r="N944" s="453"/>
      <c r="O944" s="665"/>
      <c r="P944" s="665"/>
      <c r="Q944" s="665"/>
      <c r="R944" s="358"/>
      <c r="S944" s="358"/>
      <c r="T944" s="358"/>
      <c r="U944" s="358"/>
      <c r="V944" s="358"/>
      <c r="W944" s="358"/>
      <c r="X944" s="358"/>
      <c r="Y944" s="358"/>
      <c r="Z944" s="358"/>
      <c r="AA944" s="358"/>
    </row>
    <row r="945" spans="2:27" ht="13.5" customHeight="1">
      <c r="B945" s="453"/>
      <c r="C945" s="453"/>
      <c r="D945" s="453"/>
      <c r="E945" s="453"/>
      <c r="F945" s="453"/>
      <c r="G945" s="453"/>
      <c r="H945" s="453"/>
      <c r="I945" s="453"/>
      <c r="J945" s="453"/>
      <c r="K945" s="453"/>
      <c r="L945" s="453"/>
      <c r="M945" s="453"/>
      <c r="N945" s="453"/>
      <c r="O945" s="665"/>
      <c r="P945" s="665"/>
      <c r="Q945" s="665"/>
      <c r="R945" s="358"/>
      <c r="S945" s="358"/>
      <c r="T945" s="358"/>
      <c r="U945" s="358"/>
      <c r="V945" s="358"/>
      <c r="W945" s="358"/>
      <c r="X945" s="358"/>
      <c r="Y945" s="358"/>
      <c r="Z945" s="358"/>
      <c r="AA945" s="358"/>
    </row>
    <row r="946" spans="2:27" ht="13.5" customHeight="1">
      <c r="B946" s="453"/>
      <c r="C946" s="453"/>
      <c r="D946" s="453"/>
      <c r="E946" s="453"/>
      <c r="F946" s="453"/>
      <c r="G946" s="453"/>
      <c r="H946" s="453"/>
      <c r="I946" s="453"/>
      <c r="J946" s="453"/>
      <c r="K946" s="453"/>
      <c r="L946" s="453"/>
      <c r="M946" s="453"/>
      <c r="N946" s="453"/>
      <c r="O946" s="665"/>
      <c r="P946" s="665"/>
      <c r="Q946" s="665"/>
      <c r="R946" s="358"/>
      <c r="S946" s="358"/>
      <c r="T946" s="358"/>
      <c r="U946" s="358"/>
      <c r="V946" s="358"/>
      <c r="W946" s="358"/>
      <c r="X946" s="358"/>
      <c r="Y946" s="358"/>
      <c r="Z946" s="358"/>
      <c r="AA946" s="358"/>
    </row>
    <row r="947" spans="2:27" ht="13.5" customHeight="1">
      <c r="B947" s="453"/>
      <c r="C947" s="453"/>
      <c r="D947" s="453"/>
      <c r="E947" s="453"/>
      <c r="F947" s="453"/>
      <c r="G947" s="453"/>
      <c r="H947" s="453"/>
      <c r="I947" s="453"/>
      <c r="J947" s="453"/>
      <c r="K947" s="453"/>
      <c r="L947" s="453"/>
      <c r="M947" s="453"/>
      <c r="N947" s="453"/>
      <c r="O947" s="665"/>
      <c r="P947" s="665"/>
      <c r="Q947" s="665"/>
      <c r="R947" s="358"/>
      <c r="S947" s="358"/>
      <c r="T947" s="358"/>
      <c r="U947" s="358"/>
      <c r="V947" s="358"/>
      <c r="W947" s="358"/>
      <c r="X947" s="358"/>
      <c r="Y947" s="358"/>
      <c r="Z947" s="358"/>
      <c r="AA947" s="358"/>
    </row>
    <row r="948" spans="2:27" ht="13.5" customHeight="1">
      <c r="B948" s="453"/>
      <c r="C948" s="453"/>
      <c r="D948" s="453"/>
      <c r="E948" s="453"/>
      <c r="F948" s="453"/>
      <c r="G948" s="453"/>
      <c r="H948" s="453"/>
      <c r="I948" s="453"/>
      <c r="J948" s="453"/>
      <c r="K948" s="453"/>
      <c r="L948" s="453"/>
      <c r="M948" s="453"/>
      <c r="N948" s="453"/>
      <c r="O948" s="665"/>
      <c r="P948" s="665"/>
      <c r="Q948" s="665"/>
      <c r="R948" s="358"/>
      <c r="S948" s="358"/>
      <c r="T948" s="358"/>
      <c r="U948" s="358"/>
      <c r="V948" s="358"/>
      <c r="W948" s="358"/>
      <c r="X948" s="358"/>
      <c r="Y948" s="358"/>
      <c r="Z948" s="358"/>
      <c r="AA948" s="358"/>
    </row>
    <row r="949" spans="2:27" ht="13.5" customHeight="1">
      <c r="B949" s="453"/>
      <c r="C949" s="453"/>
      <c r="D949" s="453"/>
      <c r="E949" s="453"/>
      <c r="F949" s="453"/>
      <c r="G949" s="453"/>
      <c r="H949" s="453"/>
      <c r="I949" s="453"/>
      <c r="J949" s="453"/>
      <c r="K949" s="453"/>
      <c r="L949" s="453"/>
      <c r="M949" s="453"/>
      <c r="N949" s="453"/>
      <c r="O949" s="665"/>
      <c r="P949" s="665"/>
      <c r="Q949" s="665"/>
      <c r="R949" s="358"/>
      <c r="S949" s="358"/>
      <c r="T949" s="358"/>
      <c r="U949" s="358"/>
      <c r="V949" s="358"/>
      <c r="W949" s="358"/>
      <c r="X949" s="358"/>
      <c r="Y949" s="358"/>
      <c r="Z949" s="358"/>
      <c r="AA949" s="358"/>
    </row>
    <row r="950" spans="2:27" ht="13.5" customHeight="1">
      <c r="B950" s="453"/>
      <c r="C950" s="453"/>
      <c r="D950" s="453"/>
      <c r="E950" s="453"/>
      <c r="F950" s="453"/>
      <c r="G950" s="453"/>
      <c r="H950" s="453"/>
      <c r="I950" s="453"/>
      <c r="J950" s="453"/>
      <c r="K950" s="453"/>
      <c r="L950" s="453"/>
      <c r="M950" s="453"/>
      <c r="N950" s="453"/>
      <c r="O950" s="665"/>
      <c r="P950" s="665"/>
      <c r="Q950" s="665"/>
      <c r="R950" s="358"/>
      <c r="S950" s="358"/>
      <c r="T950" s="358"/>
      <c r="U950" s="358"/>
      <c r="V950" s="358"/>
      <c r="W950" s="358"/>
      <c r="X950" s="358"/>
      <c r="Y950" s="358"/>
      <c r="Z950" s="358"/>
      <c r="AA950" s="358"/>
    </row>
    <row r="951" spans="2:27" ht="13.5" customHeight="1">
      <c r="B951" s="453"/>
      <c r="C951" s="453"/>
      <c r="D951" s="453"/>
      <c r="E951" s="453"/>
      <c r="F951" s="453"/>
      <c r="G951" s="453"/>
      <c r="H951" s="453"/>
      <c r="I951" s="453"/>
      <c r="J951" s="453"/>
      <c r="K951" s="453"/>
      <c r="L951" s="453"/>
      <c r="M951" s="453"/>
      <c r="N951" s="453"/>
      <c r="O951" s="665"/>
      <c r="P951" s="665"/>
      <c r="Q951" s="665"/>
      <c r="R951" s="358"/>
      <c r="S951" s="358"/>
      <c r="T951" s="358"/>
      <c r="U951" s="358"/>
      <c r="V951" s="358"/>
      <c r="W951" s="358"/>
      <c r="X951" s="358"/>
      <c r="Y951" s="358"/>
      <c r="Z951" s="358"/>
      <c r="AA951" s="358"/>
    </row>
    <row r="952" spans="2:27" ht="13.5" customHeight="1">
      <c r="B952" s="453"/>
      <c r="C952" s="453"/>
      <c r="D952" s="453"/>
      <c r="E952" s="453"/>
      <c r="F952" s="453"/>
      <c r="G952" s="453"/>
      <c r="H952" s="453"/>
      <c r="I952" s="453"/>
      <c r="J952" s="453"/>
      <c r="K952" s="453"/>
      <c r="L952" s="453"/>
      <c r="M952" s="453"/>
      <c r="N952" s="453"/>
      <c r="O952" s="665"/>
      <c r="P952" s="665"/>
      <c r="Q952" s="665"/>
      <c r="R952" s="358"/>
      <c r="S952" s="358"/>
      <c r="T952" s="358"/>
      <c r="U952" s="358"/>
      <c r="V952" s="358"/>
      <c r="W952" s="358"/>
      <c r="X952" s="358"/>
      <c r="Y952" s="358"/>
      <c r="Z952" s="358"/>
      <c r="AA952" s="358"/>
    </row>
    <row r="953" spans="2:27" ht="13.5" customHeight="1">
      <c r="B953" s="453"/>
      <c r="C953" s="453"/>
      <c r="D953" s="453"/>
      <c r="E953" s="453"/>
      <c r="F953" s="453"/>
      <c r="G953" s="453"/>
      <c r="H953" s="453"/>
      <c r="I953" s="453"/>
      <c r="J953" s="453"/>
      <c r="K953" s="453"/>
      <c r="L953" s="453"/>
      <c r="M953" s="453"/>
      <c r="N953" s="453"/>
      <c r="O953" s="665"/>
      <c r="P953" s="665"/>
      <c r="Q953" s="665"/>
      <c r="R953" s="358"/>
      <c r="S953" s="358"/>
      <c r="T953" s="358"/>
      <c r="U953" s="358"/>
      <c r="V953" s="358"/>
      <c r="W953" s="358"/>
      <c r="X953" s="358"/>
      <c r="Y953" s="358"/>
      <c r="Z953" s="358"/>
      <c r="AA953" s="358"/>
    </row>
    <row r="954" spans="2:27" ht="13.5" customHeight="1">
      <c r="B954" s="453"/>
      <c r="C954" s="453"/>
      <c r="D954" s="453"/>
      <c r="E954" s="453"/>
      <c r="F954" s="453"/>
      <c r="G954" s="453"/>
      <c r="H954" s="453"/>
      <c r="I954" s="453"/>
      <c r="J954" s="453"/>
      <c r="K954" s="453"/>
      <c r="L954" s="453"/>
      <c r="M954" s="453"/>
      <c r="N954" s="453"/>
      <c r="O954" s="665"/>
      <c r="P954" s="665"/>
      <c r="Q954" s="665"/>
      <c r="R954" s="358"/>
      <c r="S954" s="358"/>
      <c r="T954" s="358"/>
      <c r="U954" s="358"/>
      <c r="V954" s="358"/>
      <c r="W954" s="358"/>
      <c r="X954" s="358"/>
      <c r="Y954" s="358"/>
      <c r="Z954" s="358"/>
      <c r="AA954" s="358"/>
    </row>
    <row r="955" spans="2:27" ht="13.5" customHeight="1">
      <c r="B955" s="453"/>
      <c r="C955" s="453"/>
      <c r="D955" s="453"/>
      <c r="E955" s="453"/>
      <c r="F955" s="453"/>
      <c r="G955" s="453"/>
      <c r="H955" s="453"/>
      <c r="I955" s="453"/>
      <c r="J955" s="453"/>
      <c r="K955" s="453"/>
      <c r="L955" s="453"/>
      <c r="M955" s="453"/>
      <c r="N955" s="453"/>
      <c r="O955" s="665"/>
      <c r="P955" s="665"/>
      <c r="Q955" s="665"/>
      <c r="R955" s="358"/>
      <c r="S955" s="358"/>
      <c r="T955" s="358"/>
      <c r="U955" s="358"/>
      <c r="V955" s="358"/>
      <c r="W955" s="358"/>
      <c r="X955" s="358"/>
      <c r="Y955" s="358"/>
      <c r="Z955" s="358"/>
      <c r="AA955" s="358"/>
    </row>
    <row r="956" spans="2:27" ht="13.5" customHeight="1">
      <c r="B956" s="453"/>
      <c r="C956" s="453"/>
      <c r="D956" s="453"/>
      <c r="E956" s="453"/>
      <c r="F956" s="453"/>
      <c r="G956" s="453"/>
      <c r="H956" s="453"/>
      <c r="I956" s="453"/>
      <c r="J956" s="453"/>
      <c r="K956" s="453"/>
      <c r="L956" s="453"/>
      <c r="M956" s="453"/>
      <c r="N956" s="453"/>
      <c r="O956" s="665"/>
      <c r="P956" s="665"/>
      <c r="Q956" s="665"/>
      <c r="R956" s="358"/>
      <c r="S956" s="358"/>
      <c r="T956" s="358"/>
      <c r="U956" s="358"/>
      <c r="V956" s="358"/>
      <c r="W956" s="358"/>
      <c r="X956" s="358"/>
      <c r="Y956" s="358"/>
      <c r="Z956" s="358"/>
      <c r="AA956" s="358"/>
    </row>
    <row r="957" spans="2:27" ht="13.5" customHeight="1">
      <c r="B957" s="453"/>
      <c r="C957" s="453"/>
      <c r="D957" s="453"/>
      <c r="E957" s="453"/>
      <c r="F957" s="453"/>
      <c r="G957" s="453"/>
      <c r="H957" s="453"/>
      <c r="I957" s="453"/>
      <c r="J957" s="453"/>
      <c r="K957" s="453"/>
      <c r="L957" s="453"/>
      <c r="M957" s="453"/>
      <c r="N957" s="453"/>
      <c r="O957" s="665"/>
      <c r="P957" s="665"/>
      <c r="Q957" s="665"/>
      <c r="R957" s="358"/>
      <c r="S957" s="358"/>
      <c r="T957" s="358"/>
      <c r="U957" s="358"/>
      <c r="V957" s="358"/>
      <c r="W957" s="358"/>
      <c r="X957" s="358"/>
      <c r="Y957" s="358"/>
      <c r="Z957" s="358"/>
      <c r="AA957" s="358"/>
    </row>
    <row r="958" spans="2:27" ht="13.5" customHeight="1">
      <c r="B958" s="453"/>
      <c r="C958" s="453"/>
      <c r="D958" s="453"/>
      <c r="E958" s="453"/>
      <c r="F958" s="453"/>
      <c r="G958" s="453"/>
      <c r="H958" s="453"/>
      <c r="I958" s="453"/>
      <c r="J958" s="453"/>
      <c r="K958" s="453"/>
      <c r="L958" s="453"/>
      <c r="M958" s="453"/>
      <c r="N958" s="453"/>
      <c r="O958" s="665"/>
      <c r="P958" s="665"/>
      <c r="Q958" s="665"/>
      <c r="R958" s="358"/>
      <c r="S958" s="358"/>
      <c r="T958" s="358"/>
      <c r="U958" s="358"/>
      <c r="V958" s="358"/>
      <c r="W958" s="358"/>
      <c r="X958" s="358"/>
      <c r="Y958" s="358"/>
      <c r="Z958" s="358"/>
      <c r="AA958" s="358"/>
    </row>
    <row r="959" spans="2:27" ht="13.5" customHeight="1">
      <c r="B959" s="453"/>
      <c r="C959" s="453"/>
      <c r="D959" s="453"/>
      <c r="E959" s="453"/>
      <c r="F959" s="453"/>
      <c r="G959" s="453"/>
      <c r="H959" s="453"/>
      <c r="I959" s="453"/>
      <c r="J959" s="453"/>
      <c r="K959" s="453"/>
      <c r="L959" s="453"/>
      <c r="M959" s="453"/>
      <c r="N959" s="453"/>
      <c r="O959" s="665"/>
      <c r="P959" s="665"/>
      <c r="Q959" s="665"/>
      <c r="R959" s="358"/>
      <c r="S959" s="358"/>
      <c r="T959" s="358"/>
      <c r="U959" s="358"/>
      <c r="V959" s="358"/>
      <c r="W959" s="358"/>
      <c r="X959" s="358"/>
      <c r="Y959" s="358"/>
      <c r="Z959" s="358"/>
      <c r="AA959" s="358"/>
    </row>
    <row r="960" spans="2:27" ht="13.5" customHeight="1">
      <c r="B960" s="453"/>
      <c r="C960" s="453"/>
      <c r="D960" s="453"/>
      <c r="E960" s="453"/>
      <c r="F960" s="453"/>
      <c r="G960" s="453"/>
      <c r="H960" s="453"/>
      <c r="I960" s="453"/>
      <c r="J960" s="453"/>
      <c r="K960" s="453"/>
      <c r="L960" s="453"/>
      <c r="M960" s="453"/>
      <c r="N960" s="453"/>
      <c r="O960" s="665"/>
      <c r="P960" s="665"/>
      <c r="Q960" s="665"/>
      <c r="R960" s="358"/>
      <c r="S960" s="358"/>
      <c r="T960" s="358"/>
      <c r="U960" s="358"/>
      <c r="V960" s="358"/>
      <c r="W960" s="358"/>
      <c r="X960" s="358"/>
      <c r="Y960" s="358"/>
      <c r="Z960" s="358"/>
      <c r="AA960" s="358"/>
    </row>
    <row r="961" spans="2:27" ht="13.5" customHeight="1">
      <c r="B961" s="453"/>
      <c r="C961" s="453"/>
      <c r="D961" s="453"/>
      <c r="E961" s="453"/>
      <c r="F961" s="453"/>
      <c r="G961" s="453"/>
      <c r="H961" s="453"/>
      <c r="I961" s="453"/>
      <c r="J961" s="453"/>
      <c r="K961" s="453"/>
      <c r="L961" s="453"/>
      <c r="M961" s="453"/>
      <c r="N961" s="453"/>
      <c r="O961" s="665"/>
      <c r="P961" s="665"/>
      <c r="Q961" s="665"/>
      <c r="R961" s="358"/>
      <c r="S961" s="358"/>
      <c r="T961" s="358"/>
      <c r="U961" s="358"/>
      <c r="V961" s="358"/>
      <c r="W961" s="358"/>
      <c r="X961" s="358"/>
      <c r="Y961" s="358"/>
      <c r="Z961" s="358"/>
      <c r="AA961" s="358"/>
    </row>
    <row r="962" spans="2:27" ht="13.5" customHeight="1">
      <c r="B962" s="453"/>
      <c r="C962" s="453"/>
      <c r="D962" s="453"/>
      <c r="E962" s="453"/>
      <c r="F962" s="453"/>
      <c r="G962" s="453"/>
      <c r="H962" s="453"/>
      <c r="I962" s="453"/>
      <c r="J962" s="453"/>
      <c r="K962" s="453"/>
      <c r="L962" s="453"/>
      <c r="M962" s="453"/>
      <c r="N962" s="453"/>
      <c r="O962" s="665"/>
      <c r="P962" s="665"/>
      <c r="Q962" s="665"/>
      <c r="R962" s="358"/>
      <c r="S962" s="358"/>
      <c r="T962" s="358"/>
      <c r="U962" s="358"/>
      <c r="V962" s="358"/>
      <c r="W962" s="358"/>
      <c r="X962" s="358"/>
      <c r="Y962" s="358"/>
      <c r="Z962" s="358"/>
      <c r="AA962" s="358"/>
    </row>
    <row r="963" spans="2:27" ht="13.5" customHeight="1">
      <c r="B963" s="453"/>
      <c r="C963" s="453"/>
      <c r="D963" s="453"/>
      <c r="E963" s="453"/>
      <c r="F963" s="453"/>
      <c r="G963" s="453"/>
      <c r="H963" s="453"/>
      <c r="I963" s="453"/>
      <c r="J963" s="453"/>
      <c r="K963" s="453"/>
      <c r="L963" s="453"/>
      <c r="M963" s="453"/>
      <c r="N963" s="453"/>
      <c r="O963" s="665"/>
      <c r="P963" s="665"/>
      <c r="Q963" s="665"/>
      <c r="R963" s="358"/>
      <c r="S963" s="358"/>
      <c r="T963" s="358"/>
      <c r="U963" s="358"/>
      <c r="V963" s="358"/>
      <c r="W963" s="358"/>
      <c r="X963" s="358"/>
      <c r="Y963" s="358"/>
      <c r="Z963" s="358"/>
      <c r="AA963" s="358"/>
    </row>
    <row r="964" spans="2:27" ht="13.5" customHeight="1">
      <c r="B964" s="453"/>
      <c r="C964" s="453"/>
      <c r="D964" s="453"/>
      <c r="E964" s="453"/>
      <c r="F964" s="453"/>
      <c r="G964" s="453"/>
      <c r="H964" s="453"/>
      <c r="I964" s="453"/>
      <c r="J964" s="453"/>
      <c r="K964" s="453"/>
      <c r="L964" s="453"/>
      <c r="M964" s="453"/>
      <c r="N964" s="453"/>
      <c r="O964" s="665"/>
      <c r="P964" s="665"/>
      <c r="Q964" s="665"/>
      <c r="R964" s="358"/>
      <c r="S964" s="358"/>
      <c r="T964" s="358"/>
      <c r="U964" s="358"/>
      <c r="V964" s="358"/>
      <c r="W964" s="358"/>
      <c r="X964" s="358"/>
      <c r="Y964" s="358"/>
      <c r="Z964" s="358"/>
      <c r="AA964" s="358"/>
    </row>
    <row r="965" spans="2:27" ht="13.5" customHeight="1">
      <c r="B965" s="453"/>
      <c r="C965" s="453"/>
      <c r="D965" s="453"/>
      <c r="E965" s="453"/>
      <c r="F965" s="453"/>
      <c r="G965" s="453"/>
      <c r="H965" s="453"/>
      <c r="I965" s="453"/>
      <c r="J965" s="453"/>
      <c r="K965" s="453"/>
      <c r="L965" s="453"/>
      <c r="M965" s="453"/>
      <c r="N965" s="453"/>
      <c r="O965" s="665"/>
      <c r="P965" s="665"/>
      <c r="Q965" s="665"/>
      <c r="R965" s="358"/>
      <c r="S965" s="358"/>
      <c r="T965" s="358"/>
      <c r="U965" s="358"/>
      <c r="V965" s="358"/>
      <c r="W965" s="358"/>
      <c r="X965" s="358"/>
      <c r="Y965" s="358"/>
      <c r="Z965" s="358"/>
      <c r="AA965" s="358"/>
    </row>
    <row r="966" spans="2:27" ht="13.5" customHeight="1">
      <c r="B966" s="453"/>
      <c r="C966" s="453"/>
      <c r="D966" s="453"/>
      <c r="E966" s="453"/>
      <c r="F966" s="453"/>
      <c r="G966" s="453"/>
      <c r="H966" s="453"/>
      <c r="I966" s="453"/>
      <c r="J966" s="453"/>
      <c r="K966" s="453"/>
      <c r="L966" s="453"/>
      <c r="M966" s="453"/>
      <c r="N966" s="453"/>
      <c r="O966" s="665"/>
      <c r="P966" s="665"/>
      <c r="Q966" s="665"/>
      <c r="R966" s="358"/>
      <c r="S966" s="358"/>
      <c r="T966" s="358"/>
      <c r="U966" s="358"/>
      <c r="V966" s="358"/>
      <c r="W966" s="358"/>
      <c r="X966" s="358"/>
      <c r="Y966" s="358"/>
      <c r="Z966" s="358"/>
      <c r="AA966" s="358"/>
    </row>
    <row r="967" spans="2:27" ht="13.5" customHeight="1">
      <c r="B967" s="453"/>
      <c r="C967" s="453"/>
      <c r="D967" s="453"/>
      <c r="E967" s="453"/>
      <c r="F967" s="453"/>
      <c r="G967" s="453"/>
      <c r="H967" s="453"/>
      <c r="I967" s="453"/>
      <c r="J967" s="453"/>
      <c r="K967" s="453"/>
      <c r="L967" s="453"/>
      <c r="M967" s="453"/>
      <c r="N967" s="453"/>
      <c r="O967" s="665"/>
      <c r="P967" s="665"/>
      <c r="Q967" s="665"/>
      <c r="R967" s="358"/>
      <c r="S967" s="358"/>
      <c r="T967" s="358"/>
      <c r="U967" s="358"/>
      <c r="V967" s="358"/>
      <c r="W967" s="358"/>
      <c r="X967" s="358"/>
      <c r="Y967" s="358"/>
      <c r="Z967" s="358"/>
      <c r="AA967" s="358"/>
    </row>
    <row r="968" spans="2:27" ht="13.5" customHeight="1">
      <c r="B968" s="453"/>
      <c r="C968" s="453"/>
      <c r="D968" s="453"/>
      <c r="E968" s="453"/>
      <c r="F968" s="453"/>
      <c r="G968" s="453"/>
      <c r="H968" s="453"/>
      <c r="I968" s="453"/>
      <c r="J968" s="453"/>
      <c r="K968" s="453"/>
      <c r="L968" s="453"/>
      <c r="M968" s="453"/>
      <c r="N968" s="453"/>
      <c r="O968" s="665"/>
      <c r="P968" s="665"/>
      <c r="Q968" s="665"/>
      <c r="R968" s="358"/>
      <c r="S968" s="358"/>
      <c r="T968" s="358"/>
      <c r="U968" s="358"/>
      <c r="V968" s="358"/>
      <c r="W968" s="358"/>
      <c r="X968" s="358"/>
      <c r="Y968" s="358"/>
      <c r="Z968" s="358"/>
      <c r="AA968" s="358"/>
    </row>
    <row r="969" spans="2:27" ht="13.5" customHeight="1">
      <c r="B969" s="453"/>
      <c r="C969" s="453"/>
      <c r="D969" s="453"/>
      <c r="E969" s="453"/>
      <c r="F969" s="453"/>
      <c r="G969" s="453"/>
      <c r="H969" s="453"/>
      <c r="I969" s="453"/>
      <c r="J969" s="453"/>
      <c r="K969" s="453"/>
      <c r="L969" s="453"/>
      <c r="M969" s="453"/>
      <c r="N969" s="453"/>
      <c r="O969" s="665"/>
      <c r="P969" s="665"/>
      <c r="Q969" s="665"/>
      <c r="R969" s="358"/>
      <c r="S969" s="358"/>
      <c r="T969" s="358"/>
      <c r="U969" s="358"/>
      <c r="V969" s="358"/>
      <c r="W969" s="358"/>
      <c r="X969" s="358"/>
      <c r="Y969" s="358"/>
      <c r="Z969" s="358"/>
      <c r="AA969" s="358"/>
    </row>
    <row r="970" spans="2:27" ht="13.5" customHeight="1">
      <c r="B970" s="453"/>
      <c r="C970" s="453"/>
      <c r="D970" s="453"/>
      <c r="E970" s="453"/>
      <c r="F970" s="453"/>
      <c r="G970" s="453"/>
      <c r="H970" s="453"/>
      <c r="I970" s="453"/>
      <c r="J970" s="453"/>
      <c r="K970" s="453"/>
      <c r="L970" s="453"/>
      <c r="M970" s="453"/>
      <c r="N970" s="453"/>
      <c r="O970" s="665"/>
      <c r="P970" s="665"/>
      <c r="Q970" s="665"/>
      <c r="R970" s="358"/>
      <c r="S970" s="358"/>
      <c r="T970" s="358"/>
      <c r="U970" s="358"/>
      <c r="V970" s="358"/>
      <c r="W970" s="358"/>
      <c r="X970" s="358"/>
      <c r="Y970" s="358"/>
      <c r="Z970" s="358"/>
      <c r="AA970" s="358"/>
    </row>
    <row r="971" spans="2:27" ht="13.5" customHeight="1">
      <c r="B971" s="453"/>
      <c r="C971" s="453"/>
      <c r="D971" s="453"/>
      <c r="E971" s="453"/>
      <c r="F971" s="453"/>
      <c r="G971" s="453"/>
      <c r="H971" s="453"/>
      <c r="I971" s="453"/>
      <c r="J971" s="453"/>
      <c r="K971" s="453"/>
      <c r="L971" s="453"/>
      <c r="M971" s="453"/>
      <c r="N971" s="453"/>
      <c r="O971" s="665"/>
      <c r="P971" s="665"/>
      <c r="Q971" s="665"/>
      <c r="R971" s="358"/>
      <c r="S971" s="358"/>
      <c r="T971" s="358"/>
      <c r="U971" s="358"/>
      <c r="V971" s="358"/>
      <c r="W971" s="358"/>
      <c r="X971" s="358"/>
      <c r="Y971" s="358"/>
      <c r="Z971" s="358"/>
      <c r="AA971" s="358"/>
    </row>
    <row r="972" spans="2:27" ht="13.5" customHeight="1">
      <c r="B972" s="453"/>
      <c r="C972" s="453"/>
      <c r="D972" s="453"/>
      <c r="E972" s="453"/>
      <c r="F972" s="453"/>
      <c r="G972" s="453"/>
      <c r="H972" s="453"/>
      <c r="I972" s="453"/>
      <c r="J972" s="453"/>
      <c r="K972" s="453"/>
      <c r="L972" s="453"/>
      <c r="M972" s="453"/>
      <c r="N972" s="453"/>
      <c r="O972" s="665"/>
      <c r="P972" s="665"/>
      <c r="Q972" s="665"/>
      <c r="R972" s="358"/>
      <c r="S972" s="358"/>
      <c r="T972" s="358"/>
      <c r="U972" s="358"/>
      <c r="V972" s="358"/>
      <c r="W972" s="358"/>
      <c r="X972" s="358"/>
      <c r="Y972" s="358"/>
      <c r="Z972" s="358"/>
      <c r="AA972" s="358"/>
    </row>
    <row r="973" spans="2:27" ht="13.5" customHeight="1">
      <c r="B973" s="453"/>
      <c r="C973" s="453"/>
      <c r="D973" s="453"/>
      <c r="E973" s="453"/>
      <c r="F973" s="453"/>
      <c r="G973" s="453"/>
      <c r="H973" s="453"/>
      <c r="I973" s="453"/>
      <c r="J973" s="453"/>
      <c r="K973" s="453"/>
      <c r="L973" s="453"/>
      <c r="M973" s="453"/>
      <c r="N973" s="453"/>
      <c r="O973" s="665"/>
      <c r="P973" s="665"/>
      <c r="Q973" s="665"/>
      <c r="R973" s="358"/>
      <c r="S973" s="358"/>
      <c r="T973" s="358"/>
      <c r="U973" s="358"/>
      <c r="V973" s="358"/>
      <c r="W973" s="358"/>
      <c r="X973" s="358"/>
      <c r="Y973" s="358"/>
      <c r="Z973" s="358"/>
      <c r="AA973" s="358"/>
    </row>
    <row r="974" spans="2:27" ht="13.5" customHeight="1">
      <c r="B974" s="453"/>
      <c r="C974" s="453"/>
      <c r="D974" s="453"/>
      <c r="E974" s="453"/>
      <c r="F974" s="453"/>
      <c r="G974" s="453"/>
      <c r="H974" s="453"/>
      <c r="I974" s="453"/>
      <c r="J974" s="453"/>
      <c r="K974" s="453"/>
      <c r="L974" s="453"/>
      <c r="M974" s="453"/>
      <c r="N974" s="453"/>
      <c r="O974" s="665"/>
      <c r="P974" s="665"/>
      <c r="Q974" s="665"/>
      <c r="R974" s="358"/>
      <c r="S974" s="358"/>
      <c r="T974" s="358"/>
      <c r="U974" s="358"/>
      <c r="V974" s="358"/>
      <c r="W974" s="358"/>
      <c r="X974" s="358"/>
      <c r="Y974" s="358"/>
      <c r="Z974" s="358"/>
      <c r="AA974" s="358"/>
    </row>
    <row r="975" spans="2:27" ht="13.5" customHeight="1">
      <c r="B975" s="453"/>
      <c r="C975" s="453"/>
      <c r="D975" s="453"/>
      <c r="E975" s="453"/>
      <c r="F975" s="453"/>
      <c r="G975" s="453"/>
      <c r="H975" s="453"/>
      <c r="I975" s="453"/>
      <c r="J975" s="453"/>
      <c r="K975" s="453"/>
      <c r="L975" s="453"/>
      <c r="M975" s="453"/>
      <c r="N975" s="453"/>
      <c r="O975" s="665"/>
      <c r="P975" s="665"/>
      <c r="Q975" s="665"/>
      <c r="R975" s="358"/>
      <c r="S975" s="358"/>
      <c r="T975" s="358"/>
      <c r="U975" s="358"/>
      <c r="V975" s="358"/>
      <c r="W975" s="358"/>
      <c r="X975" s="358"/>
      <c r="Y975" s="358"/>
      <c r="Z975" s="358"/>
      <c r="AA975" s="358"/>
    </row>
    <row r="976" spans="2:27" ht="13.5" customHeight="1">
      <c r="B976" s="453"/>
      <c r="C976" s="453"/>
      <c r="D976" s="453"/>
      <c r="E976" s="453"/>
      <c r="F976" s="453"/>
      <c r="G976" s="453"/>
      <c r="H976" s="453"/>
      <c r="I976" s="453"/>
      <c r="J976" s="453"/>
      <c r="K976" s="453"/>
      <c r="L976" s="453"/>
      <c r="M976" s="453"/>
      <c r="N976" s="453"/>
      <c r="O976" s="665"/>
      <c r="P976" s="665"/>
      <c r="Q976" s="665"/>
      <c r="R976" s="358"/>
      <c r="S976" s="358"/>
      <c r="T976" s="358"/>
      <c r="U976" s="358"/>
      <c r="V976" s="358"/>
      <c r="W976" s="358"/>
      <c r="X976" s="358"/>
      <c r="Y976" s="358"/>
      <c r="Z976" s="358"/>
      <c r="AA976" s="358"/>
    </row>
    <row r="977" spans="2:27" ht="13.5" customHeight="1">
      <c r="B977" s="453"/>
      <c r="C977" s="453"/>
      <c r="D977" s="453"/>
      <c r="E977" s="453"/>
      <c r="F977" s="453"/>
      <c r="G977" s="453"/>
      <c r="H977" s="453"/>
      <c r="I977" s="453"/>
      <c r="J977" s="453"/>
      <c r="K977" s="453"/>
      <c r="L977" s="453"/>
      <c r="M977" s="453"/>
      <c r="N977" s="453"/>
      <c r="O977" s="665"/>
      <c r="P977" s="665"/>
      <c r="Q977" s="665"/>
      <c r="R977" s="358"/>
      <c r="S977" s="358"/>
      <c r="T977" s="358"/>
      <c r="U977" s="358"/>
      <c r="V977" s="358"/>
      <c r="W977" s="358"/>
      <c r="X977" s="358"/>
      <c r="Y977" s="358"/>
      <c r="Z977" s="358"/>
      <c r="AA977" s="358"/>
    </row>
    <row r="978" spans="2:27" ht="13.5" customHeight="1">
      <c r="B978" s="453"/>
      <c r="C978" s="453"/>
      <c r="D978" s="453"/>
      <c r="E978" s="453"/>
      <c r="F978" s="453"/>
      <c r="G978" s="453"/>
      <c r="H978" s="453"/>
      <c r="I978" s="453"/>
      <c r="J978" s="453"/>
      <c r="K978" s="453"/>
      <c r="L978" s="453"/>
      <c r="M978" s="453"/>
      <c r="N978" s="453"/>
      <c r="O978" s="665"/>
      <c r="P978" s="665"/>
      <c r="Q978" s="665"/>
      <c r="R978" s="358"/>
      <c r="S978" s="358"/>
      <c r="T978" s="358"/>
      <c r="U978" s="358"/>
      <c r="V978" s="358"/>
      <c r="W978" s="358"/>
      <c r="X978" s="358"/>
      <c r="Y978" s="358"/>
      <c r="Z978" s="358"/>
      <c r="AA978" s="358"/>
    </row>
    <row r="979" spans="2:27" ht="13.5" customHeight="1">
      <c r="B979" s="453"/>
      <c r="C979" s="453"/>
      <c r="D979" s="453"/>
      <c r="E979" s="453"/>
      <c r="F979" s="453"/>
      <c r="G979" s="453"/>
      <c r="H979" s="453"/>
      <c r="I979" s="453"/>
      <c r="J979" s="453"/>
      <c r="K979" s="453"/>
      <c r="L979" s="453"/>
      <c r="M979" s="453"/>
      <c r="N979" s="453"/>
      <c r="O979" s="665"/>
      <c r="P979" s="665"/>
      <c r="Q979" s="665"/>
      <c r="R979" s="358"/>
      <c r="S979" s="358"/>
      <c r="T979" s="358"/>
      <c r="U979" s="358"/>
      <c r="V979" s="358"/>
      <c r="W979" s="358"/>
      <c r="X979" s="358"/>
      <c r="Y979" s="358"/>
      <c r="Z979" s="358"/>
      <c r="AA979" s="358"/>
    </row>
    <row r="980" spans="2:27" ht="13.5" customHeight="1">
      <c r="B980" s="453"/>
      <c r="C980" s="453"/>
      <c r="D980" s="453"/>
      <c r="E980" s="453"/>
      <c r="F980" s="453"/>
      <c r="G980" s="453"/>
      <c r="H980" s="453"/>
      <c r="I980" s="453"/>
      <c r="J980" s="453"/>
      <c r="K980" s="453"/>
      <c r="L980" s="453"/>
      <c r="M980" s="453"/>
      <c r="N980" s="453"/>
      <c r="O980" s="665"/>
      <c r="P980" s="665"/>
      <c r="Q980" s="665"/>
      <c r="R980" s="358"/>
      <c r="S980" s="358"/>
      <c r="T980" s="358"/>
      <c r="U980" s="358"/>
      <c r="V980" s="358"/>
      <c r="W980" s="358"/>
      <c r="X980" s="358"/>
      <c r="Y980" s="358"/>
      <c r="Z980" s="358"/>
      <c r="AA980" s="358"/>
    </row>
    <row r="981" spans="2:27" ht="13.5" customHeight="1">
      <c r="B981" s="453"/>
      <c r="C981" s="453"/>
      <c r="D981" s="453"/>
      <c r="E981" s="453"/>
      <c r="F981" s="453"/>
      <c r="G981" s="453"/>
      <c r="H981" s="453"/>
      <c r="I981" s="453"/>
      <c r="J981" s="453"/>
      <c r="K981" s="453"/>
      <c r="L981" s="453"/>
      <c r="M981" s="453"/>
      <c r="N981" s="453"/>
      <c r="O981" s="665"/>
      <c r="P981" s="665"/>
      <c r="Q981" s="665"/>
      <c r="R981" s="358"/>
      <c r="S981" s="358"/>
      <c r="T981" s="358"/>
      <c r="U981" s="358"/>
      <c r="V981" s="358"/>
      <c r="W981" s="358"/>
      <c r="X981" s="358"/>
      <c r="Y981" s="358"/>
      <c r="Z981" s="358"/>
      <c r="AA981" s="358"/>
    </row>
    <row r="982" spans="2:27" ht="13.5" customHeight="1">
      <c r="B982" s="453"/>
      <c r="C982" s="453"/>
      <c r="D982" s="453"/>
      <c r="E982" s="453"/>
      <c r="F982" s="453"/>
      <c r="G982" s="453"/>
      <c r="H982" s="453"/>
      <c r="I982" s="453"/>
      <c r="J982" s="453"/>
      <c r="K982" s="453"/>
      <c r="L982" s="453"/>
      <c r="M982" s="453"/>
      <c r="N982" s="453"/>
      <c r="O982" s="665"/>
      <c r="P982" s="665"/>
      <c r="Q982" s="665"/>
      <c r="R982" s="358"/>
      <c r="S982" s="358"/>
      <c r="T982" s="358"/>
      <c r="U982" s="358"/>
      <c r="V982" s="358"/>
      <c r="W982" s="358"/>
      <c r="X982" s="358"/>
      <c r="Y982" s="358"/>
      <c r="Z982" s="358"/>
      <c r="AA982" s="358"/>
    </row>
    <row r="983" spans="2:27" ht="13.5" customHeight="1">
      <c r="B983" s="453"/>
      <c r="C983" s="453"/>
      <c r="D983" s="453"/>
      <c r="E983" s="453"/>
      <c r="F983" s="453"/>
      <c r="G983" s="453"/>
      <c r="H983" s="453"/>
      <c r="I983" s="453"/>
      <c r="J983" s="453"/>
      <c r="K983" s="453"/>
      <c r="L983" s="453"/>
      <c r="M983" s="453"/>
      <c r="N983" s="453"/>
      <c r="O983" s="665"/>
      <c r="P983" s="665"/>
      <c r="Q983" s="665"/>
      <c r="R983" s="358"/>
      <c r="S983" s="358"/>
      <c r="T983" s="358"/>
      <c r="U983" s="358"/>
      <c r="V983" s="358"/>
      <c r="W983" s="358"/>
      <c r="X983" s="358"/>
      <c r="Y983" s="358"/>
      <c r="Z983" s="358"/>
      <c r="AA983" s="358"/>
    </row>
    <row r="984" spans="2:27" ht="13.5" customHeight="1">
      <c r="B984" s="453"/>
      <c r="C984" s="453"/>
      <c r="D984" s="453"/>
      <c r="E984" s="453"/>
      <c r="F984" s="453"/>
      <c r="G984" s="453"/>
      <c r="H984" s="453"/>
      <c r="I984" s="453"/>
      <c r="J984" s="453"/>
      <c r="K984" s="453"/>
      <c r="L984" s="453"/>
      <c r="M984" s="453"/>
      <c r="N984" s="453"/>
      <c r="O984" s="665"/>
      <c r="P984" s="665"/>
      <c r="Q984" s="665"/>
      <c r="R984" s="358"/>
      <c r="S984" s="358"/>
      <c r="T984" s="358"/>
      <c r="U984" s="358"/>
      <c r="V984" s="358"/>
      <c r="W984" s="358"/>
      <c r="X984" s="358"/>
      <c r="Y984" s="358"/>
      <c r="Z984" s="358"/>
      <c r="AA984" s="358"/>
    </row>
    <row r="985" spans="2:27" ht="13.5" customHeight="1">
      <c r="B985" s="453"/>
      <c r="C985" s="453"/>
      <c r="D985" s="453"/>
      <c r="E985" s="453"/>
      <c r="F985" s="453"/>
      <c r="G985" s="453"/>
      <c r="H985" s="453"/>
      <c r="I985" s="453"/>
      <c r="J985" s="453"/>
      <c r="K985" s="453"/>
      <c r="L985" s="453"/>
      <c r="M985" s="453"/>
      <c r="N985" s="453"/>
      <c r="O985" s="665"/>
      <c r="P985" s="665"/>
      <c r="Q985" s="665"/>
      <c r="R985" s="358"/>
      <c r="S985" s="358"/>
      <c r="T985" s="358"/>
      <c r="U985" s="358"/>
      <c r="V985" s="358"/>
      <c r="W985" s="358"/>
      <c r="X985" s="358"/>
      <c r="Y985" s="358"/>
      <c r="Z985" s="358"/>
      <c r="AA985" s="358"/>
    </row>
    <row r="986" spans="2:27" ht="13.5" customHeight="1">
      <c r="B986" s="453"/>
      <c r="C986" s="453"/>
      <c r="D986" s="453"/>
      <c r="E986" s="453"/>
      <c r="F986" s="453"/>
      <c r="G986" s="453"/>
      <c r="H986" s="453"/>
      <c r="I986" s="453"/>
      <c r="J986" s="453"/>
      <c r="K986" s="453"/>
      <c r="L986" s="453"/>
      <c r="M986" s="453"/>
      <c r="N986" s="453"/>
      <c r="O986" s="665"/>
      <c r="P986" s="665"/>
      <c r="Q986" s="665"/>
      <c r="R986" s="358"/>
      <c r="S986" s="358"/>
      <c r="T986" s="358"/>
      <c r="U986" s="358"/>
      <c r="V986" s="358"/>
      <c r="W986" s="358"/>
      <c r="X986" s="358"/>
      <c r="Y986" s="358"/>
      <c r="Z986" s="358"/>
      <c r="AA986" s="358"/>
    </row>
    <row r="987" spans="2:27" ht="13.5" customHeight="1">
      <c r="B987" s="453"/>
      <c r="C987" s="453"/>
      <c r="D987" s="453"/>
      <c r="E987" s="453"/>
      <c r="F987" s="453"/>
      <c r="G987" s="453"/>
      <c r="H987" s="453"/>
      <c r="I987" s="453"/>
      <c r="J987" s="453"/>
      <c r="K987" s="453"/>
      <c r="L987" s="453"/>
      <c r="M987" s="453"/>
      <c r="N987" s="453"/>
      <c r="O987" s="665"/>
      <c r="P987" s="665"/>
      <c r="Q987" s="665"/>
      <c r="R987" s="358"/>
      <c r="S987" s="358"/>
      <c r="T987" s="358"/>
      <c r="U987" s="358"/>
      <c r="V987" s="358"/>
      <c r="W987" s="358"/>
      <c r="X987" s="358"/>
      <c r="Y987" s="358"/>
      <c r="Z987" s="358"/>
      <c r="AA987" s="358"/>
    </row>
    <row r="988" spans="2:27" ht="13.5" customHeight="1">
      <c r="B988" s="453"/>
      <c r="C988" s="453"/>
      <c r="D988" s="453"/>
      <c r="E988" s="453"/>
      <c r="F988" s="453"/>
      <c r="G988" s="453"/>
      <c r="H988" s="453"/>
      <c r="I988" s="453"/>
      <c r="J988" s="453"/>
      <c r="K988" s="453"/>
      <c r="L988" s="453"/>
      <c r="M988" s="453"/>
      <c r="N988" s="453"/>
      <c r="O988" s="665"/>
      <c r="P988" s="665"/>
      <c r="Q988" s="665"/>
      <c r="R988" s="358"/>
      <c r="S988" s="358"/>
      <c r="T988" s="358"/>
      <c r="U988" s="358"/>
      <c r="V988" s="358"/>
      <c r="W988" s="358"/>
      <c r="X988" s="358"/>
      <c r="Y988" s="358"/>
      <c r="Z988" s="358"/>
      <c r="AA988" s="358"/>
    </row>
    <row r="989" spans="2:27" ht="13.5" customHeight="1">
      <c r="B989" s="453"/>
      <c r="C989" s="453"/>
      <c r="D989" s="453"/>
      <c r="E989" s="453"/>
      <c r="F989" s="453"/>
      <c r="G989" s="453"/>
      <c r="H989" s="453"/>
      <c r="I989" s="453"/>
      <c r="J989" s="453"/>
      <c r="K989" s="453"/>
      <c r="L989" s="453"/>
      <c r="M989" s="453"/>
      <c r="N989" s="453"/>
      <c r="O989" s="665"/>
      <c r="P989" s="665"/>
      <c r="Q989" s="665"/>
      <c r="R989" s="358"/>
      <c r="S989" s="358"/>
      <c r="T989" s="358"/>
      <c r="U989" s="358"/>
      <c r="V989" s="358"/>
      <c r="W989" s="358"/>
      <c r="X989" s="358"/>
      <c r="Y989" s="358"/>
      <c r="Z989" s="358"/>
      <c r="AA989" s="358"/>
    </row>
    <row r="990" spans="2:27" ht="13.5" customHeight="1">
      <c r="B990" s="453"/>
      <c r="C990" s="453"/>
      <c r="D990" s="453"/>
      <c r="E990" s="453"/>
      <c r="F990" s="453"/>
      <c r="G990" s="453"/>
      <c r="H990" s="453"/>
      <c r="I990" s="453"/>
      <c r="J990" s="453"/>
      <c r="K990" s="453"/>
      <c r="L990" s="453"/>
      <c r="M990" s="453"/>
      <c r="N990" s="453"/>
      <c r="O990" s="665"/>
      <c r="P990" s="665"/>
      <c r="Q990" s="665"/>
      <c r="R990" s="358"/>
      <c r="S990" s="358"/>
      <c r="T990" s="358"/>
      <c r="U990" s="358"/>
      <c r="V990" s="358"/>
      <c r="W990" s="358"/>
      <c r="X990" s="358"/>
      <c r="Y990" s="358"/>
      <c r="Z990" s="358"/>
      <c r="AA990" s="358"/>
    </row>
    <row r="991" spans="2:27" ht="13.5" customHeight="1">
      <c r="B991" s="453"/>
      <c r="C991" s="453"/>
      <c r="D991" s="453"/>
      <c r="E991" s="453"/>
      <c r="F991" s="453"/>
      <c r="G991" s="453"/>
      <c r="H991" s="453"/>
      <c r="I991" s="453"/>
      <c r="J991" s="453"/>
      <c r="K991" s="453"/>
      <c r="L991" s="453"/>
      <c r="M991" s="453"/>
      <c r="N991" s="453"/>
      <c r="O991" s="665"/>
      <c r="P991" s="665"/>
      <c r="Q991" s="665"/>
      <c r="R991" s="358"/>
      <c r="S991" s="358"/>
      <c r="T991" s="358"/>
      <c r="U991" s="358"/>
      <c r="V991" s="358"/>
      <c r="W991" s="358"/>
      <c r="X991" s="358"/>
      <c r="Y991" s="358"/>
      <c r="Z991" s="358"/>
      <c r="AA991" s="358"/>
    </row>
    <row r="992" spans="2:27" ht="13.5" customHeight="1">
      <c r="B992" s="453"/>
      <c r="C992" s="453"/>
      <c r="D992" s="453"/>
      <c r="E992" s="453"/>
      <c r="F992" s="453"/>
      <c r="G992" s="453"/>
      <c r="H992" s="453"/>
      <c r="I992" s="453"/>
      <c r="J992" s="453"/>
      <c r="K992" s="453"/>
      <c r="L992" s="453"/>
      <c r="M992" s="453"/>
      <c r="N992" s="453"/>
      <c r="O992" s="665"/>
      <c r="P992" s="665"/>
      <c r="Q992" s="665"/>
      <c r="R992" s="358"/>
      <c r="S992" s="358"/>
      <c r="T992" s="358"/>
      <c r="U992" s="358"/>
      <c r="V992" s="358"/>
      <c r="W992" s="358"/>
      <c r="X992" s="358"/>
      <c r="Y992" s="358"/>
      <c r="Z992" s="358"/>
      <c r="AA992" s="358"/>
    </row>
    <row r="993" spans="2:27" ht="13.5" customHeight="1">
      <c r="B993" s="453"/>
      <c r="C993" s="453"/>
      <c r="D993" s="453"/>
      <c r="E993" s="453"/>
      <c r="F993" s="453"/>
      <c r="G993" s="453"/>
      <c r="H993" s="453"/>
      <c r="I993" s="453"/>
      <c r="J993" s="453"/>
      <c r="K993" s="453"/>
      <c r="L993" s="453"/>
      <c r="M993" s="453"/>
      <c r="N993" s="453"/>
      <c r="O993" s="665"/>
      <c r="P993" s="665"/>
      <c r="Q993" s="665"/>
      <c r="R993" s="358"/>
      <c r="S993" s="358"/>
      <c r="T993" s="358"/>
      <c r="U993" s="358"/>
      <c r="V993" s="358"/>
      <c r="W993" s="358"/>
      <c r="X993" s="358"/>
      <c r="Y993" s="358"/>
      <c r="Z993" s="358"/>
      <c r="AA993" s="358"/>
    </row>
    <row r="994" spans="2:27" ht="13.5" customHeight="1">
      <c r="B994" s="453"/>
      <c r="C994" s="453"/>
      <c r="D994" s="453"/>
      <c r="E994" s="453"/>
      <c r="F994" s="453"/>
      <c r="G994" s="453"/>
      <c r="H994" s="453"/>
      <c r="I994" s="453"/>
      <c r="J994" s="453"/>
      <c r="K994" s="453"/>
      <c r="L994" s="453"/>
      <c r="M994" s="453"/>
      <c r="N994" s="453"/>
      <c r="O994" s="665"/>
      <c r="P994" s="665"/>
      <c r="Q994" s="665"/>
      <c r="R994" s="358"/>
      <c r="S994" s="358"/>
      <c r="T994" s="358"/>
      <c r="U994" s="358"/>
      <c r="V994" s="358"/>
      <c r="W994" s="358"/>
      <c r="X994" s="358"/>
      <c r="Y994" s="358"/>
      <c r="Z994" s="358"/>
      <c r="AA994" s="358"/>
    </row>
    <row r="995" spans="2:27" ht="13.5" customHeight="1">
      <c r="B995" s="453"/>
      <c r="C995" s="453"/>
      <c r="D995" s="453"/>
      <c r="E995" s="453"/>
      <c r="F995" s="453"/>
      <c r="G995" s="453"/>
      <c r="H995" s="453"/>
      <c r="I995" s="453"/>
      <c r="J995" s="453"/>
      <c r="K995" s="453"/>
      <c r="L995" s="453"/>
      <c r="M995" s="453"/>
      <c r="N995" s="453"/>
      <c r="O995" s="665"/>
      <c r="P995" s="665"/>
      <c r="Q995" s="665"/>
      <c r="R995" s="358"/>
      <c r="S995" s="358"/>
      <c r="T995" s="358"/>
      <c r="U995" s="358"/>
      <c r="V995" s="358"/>
      <c r="W995" s="358"/>
      <c r="X995" s="358"/>
      <c r="Y995" s="358"/>
      <c r="Z995" s="358"/>
      <c r="AA995" s="358"/>
    </row>
    <row r="996" spans="2:27" ht="13.5" customHeight="1">
      <c r="B996" s="453"/>
      <c r="C996" s="453"/>
      <c r="D996" s="453"/>
      <c r="E996" s="453"/>
      <c r="F996" s="453"/>
      <c r="G996" s="453"/>
      <c r="H996" s="453"/>
      <c r="I996" s="453"/>
      <c r="J996" s="453"/>
      <c r="K996" s="453"/>
      <c r="L996" s="453"/>
      <c r="M996" s="453"/>
      <c r="N996" s="453"/>
      <c r="O996" s="665"/>
      <c r="P996" s="665"/>
      <c r="Q996" s="665"/>
      <c r="R996" s="358"/>
      <c r="S996" s="358"/>
      <c r="T996" s="358"/>
      <c r="U996" s="358"/>
      <c r="V996" s="358"/>
      <c r="W996" s="358"/>
      <c r="X996" s="358"/>
      <c r="Y996" s="358"/>
      <c r="Z996" s="358"/>
      <c r="AA996" s="358"/>
    </row>
    <row r="997" spans="2:27" ht="13.5" customHeight="1">
      <c r="B997" s="453"/>
      <c r="C997" s="453"/>
      <c r="D997" s="453"/>
      <c r="E997" s="453"/>
      <c r="F997" s="453"/>
      <c r="G997" s="453"/>
      <c r="H997" s="453"/>
      <c r="I997" s="453"/>
      <c r="J997" s="453"/>
      <c r="K997" s="453"/>
      <c r="L997" s="453"/>
      <c r="M997" s="453"/>
      <c r="N997" s="453"/>
      <c r="O997" s="665"/>
      <c r="P997" s="665"/>
      <c r="Q997" s="665"/>
      <c r="R997" s="358"/>
      <c r="S997" s="358"/>
      <c r="T997" s="358"/>
      <c r="U997" s="358"/>
      <c r="V997" s="358"/>
      <c r="W997" s="358"/>
      <c r="X997" s="358"/>
      <c r="Y997" s="358"/>
      <c r="Z997" s="358"/>
      <c r="AA997" s="358"/>
    </row>
    <row r="998" spans="2:27" ht="13.5" customHeight="1">
      <c r="B998" s="453"/>
      <c r="C998" s="453"/>
      <c r="D998" s="453"/>
      <c r="E998" s="453"/>
      <c r="F998" s="453"/>
      <c r="G998" s="453"/>
      <c r="H998" s="453"/>
      <c r="I998" s="453"/>
      <c r="J998" s="453"/>
      <c r="K998" s="453"/>
      <c r="L998" s="453"/>
      <c r="M998" s="453"/>
      <c r="N998" s="453"/>
      <c r="O998" s="665"/>
      <c r="P998" s="665"/>
      <c r="Q998" s="665"/>
      <c r="R998" s="358"/>
      <c r="S998" s="358"/>
      <c r="T998" s="358"/>
      <c r="U998" s="358"/>
      <c r="V998" s="358"/>
      <c r="W998" s="358"/>
      <c r="X998" s="358"/>
      <c r="Y998" s="358"/>
      <c r="Z998" s="358"/>
      <c r="AA998" s="358"/>
    </row>
    <row r="999" spans="2:27" ht="13.5" customHeight="1">
      <c r="B999" s="453"/>
      <c r="C999" s="453"/>
      <c r="D999" s="453"/>
      <c r="E999" s="453"/>
      <c r="F999" s="453"/>
      <c r="G999" s="453"/>
      <c r="H999" s="453"/>
      <c r="I999" s="453"/>
      <c r="J999" s="453"/>
      <c r="K999" s="453"/>
      <c r="L999" s="453"/>
      <c r="M999" s="453"/>
      <c r="N999" s="453"/>
      <c r="O999" s="665"/>
      <c r="P999" s="665"/>
      <c r="Q999" s="665"/>
      <c r="R999" s="358"/>
      <c r="S999" s="358"/>
      <c r="T999" s="358"/>
      <c r="U999" s="358"/>
      <c r="V999" s="358"/>
      <c r="W999" s="358"/>
      <c r="X999" s="358"/>
      <c r="Y999" s="358"/>
      <c r="Z999" s="358"/>
      <c r="AA999" s="358"/>
    </row>
    <row r="1000" spans="2:27" ht="13.5" customHeight="1">
      <c r="B1000" s="453"/>
      <c r="C1000" s="453"/>
      <c r="D1000" s="453"/>
      <c r="E1000" s="453"/>
      <c r="F1000" s="453"/>
      <c r="G1000" s="453"/>
      <c r="H1000" s="453"/>
      <c r="I1000" s="453"/>
      <c r="J1000" s="453"/>
      <c r="K1000" s="453"/>
      <c r="L1000" s="453"/>
      <c r="M1000" s="453"/>
      <c r="N1000" s="453"/>
      <c r="O1000" s="665"/>
      <c r="P1000" s="665"/>
      <c r="Q1000" s="665"/>
      <c r="R1000" s="358"/>
      <c r="S1000" s="358"/>
      <c r="T1000" s="358"/>
      <c r="U1000" s="358"/>
      <c r="V1000" s="358"/>
      <c r="W1000" s="358"/>
      <c r="X1000" s="358"/>
      <c r="Y1000" s="358"/>
      <c r="Z1000" s="358"/>
      <c r="AA1000" s="358"/>
    </row>
  </sheetData>
  <mergeCells count="30">
    <mergeCell ref="F29:F30"/>
    <mergeCell ref="G29:G30"/>
    <mergeCell ref="H29:H30"/>
    <mergeCell ref="B18:C18"/>
    <mergeCell ref="B21:C21"/>
    <mergeCell ref="B22:C22"/>
    <mergeCell ref="B15:C15"/>
    <mergeCell ref="B16:C16"/>
    <mergeCell ref="B20:C20"/>
    <mergeCell ref="D27:E27"/>
    <mergeCell ref="C29:C30"/>
    <mergeCell ref="D29:D30"/>
    <mergeCell ref="E29:E30"/>
    <mergeCell ref="B17:C17"/>
    <mergeCell ref="B11:C11"/>
    <mergeCell ref="J6:N6"/>
    <mergeCell ref="B12:C12"/>
    <mergeCell ref="B13:C13"/>
    <mergeCell ref="B14:C14"/>
    <mergeCell ref="B2:N2"/>
    <mergeCell ref="D5:E5"/>
    <mergeCell ref="J5:N5"/>
    <mergeCell ref="B10:C10"/>
    <mergeCell ref="G10:H10"/>
    <mergeCell ref="B3:N3"/>
    <mergeCell ref="I29:I30"/>
    <mergeCell ref="J29:J30"/>
    <mergeCell ref="K29:K30"/>
    <mergeCell ref="N29:N30"/>
    <mergeCell ref="J16:N18"/>
  </mergeCells>
  <dataValidations count="1">
    <dataValidation type="list" allowBlank="1" showErrorMessage="1" prompt=" - " sqref="D12:D16" xr:uid="{9B3D484A-41EA-484C-AA3B-347AF957C8B1}">
      <formula1>$O$10:$O$13</formula1>
    </dataValidation>
  </dataValidations>
  <pageMargins left="0.7" right="0.7" top="0.75" bottom="0.75" header="0.3" footer="0.3"/>
  <pageSetup scale="66" orientation="landscape" horizontalDpi="0" verticalDpi="0"/>
  <rowBreaks count="1" manualBreakCount="1">
    <brk id="25" max="16383" man="1"/>
  </rowBreaks>
  <colBreaks count="1" manualBreakCount="1">
    <brk id="14" max="1048575" man="1"/>
  </colBreaks>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9B039-386E-BA46-A449-5D9A4F950C3F}">
  <sheetPr>
    <tabColor rgb="FF7030A0"/>
  </sheetPr>
  <dimension ref="A1:CC188"/>
  <sheetViews>
    <sheetView zoomScaleNormal="100" zoomScaleSheetLayoutView="100" workbookViewId="0">
      <selection activeCell="J6" sqref="J6"/>
    </sheetView>
  </sheetViews>
  <sheetFormatPr baseColWidth="10" defaultColWidth="10.1640625" defaultRowHeight="12"/>
  <cols>
    <col min="1" max="1" width="6.6640625" style="335" customWidth="1"/>
    <col min="2" max="2" width="31.83203125" style="335" customWidth="1"/>
    <col min="3" max="9" width="14.83203125" style="511" customWidth="1"/>
    <col min="10" max="10" width="48.6640625" style="335" customWidth="1"/>
    <col min="11" max="81" width="10.1640625" style="498"/>
    <col min="82" max="16384" width="10.1640625" style="335"/>
  </cols>
  <sheetData>
    <row r="1" spans="1:81" s="504" customFormat="1" ht="31.75" customHeight="1">
      <c r="A1" s="1029" t="s">
        <v>1718</v>
      </c>
      <c r="B1" s="1029"/>
      <c r="C1" s="1029"/>
      <c r="D1" s="1029"/>
      <c r="E1" s="1029"/>
      <c r="F1" s="1029"/>
      <c r="G1" s="1029"/>
      <c r="H1" s="1029"/>
      <c r="I1" s="1029"/>
      <c r="J1" s="1029"/>
      <c r="K1" s="705"/>
      <c r="L1" s="705"/>
      <c r="M1" s="705"/>
      <c r="N1" s="705"/>
      <c r="O1" s="705"/>
      <c r="P1" s="705"/>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row>
    <row r="2" spans="1:81" ht="62.5" customHeight="1">
      <c r="A2" s="1034"/>
      <c r="B2" s="1034"/>
      <c r="C2" s="1035" t="s">
        <v>2712</v>
      </c>
      <c r="D2" s="1036"/>
      <c r="E2" s="1036"/>
      <c r="F2" s="1036"/>
      <c r="G2" s="1036"/>
      <c r="H2" s="1036"/>
      <c r="I2" s="1036"/>
      <c r="J2" s="706"/>
    </row>
    <row r="3" spans="1:81" s="499" customFormat="1" ht="26.25" customHeight="1">
      <c r="A3" s="783" t="s">
        <v>568</v>
      </c>
      <c r="B3" s="784" t="str">
        <f>IF('Budget production - SOMMAIRE'!D4="","",'Budget production - SOMMAIRE'!D4)</f>
        <v/>
      </c>
      <c r="C3" s="1043" t="s">
        <v>2823</v>
      </c>
      <c r="D3" s="1043"/>
      <c r="E3" s="1043"/>
      <c r="F3" s="1044"/>
      <c r="G3" s="840" t="str">
        <f>(IF('Rapport de coûts - DÉTAIL'!G3="aaaa-mm-jj","",'Rapport de coûts - DÉTAIL'!G3))</f>
        <v/>
      </c>
      <c r="H3" s="814"/>
      <c r="I3" s="814"/>
      <c r="J3" s="815"/>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Q3" s="706"/>
      <c r="AR3" s="706"/>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6"/>
      <c r="CC3" s="706"/>
    </row>
    <row r="4" spans="1:81" s="505" customFormat="1" ht="38.25" customHeight="1">
      <c r="A4" s="785" t="s">
        <v>592</v>
      </c>
      <c r="B4" s="786" t="s">
        <v>562</v>
      </c>
      <c r="C4" s="786" t="s">
        <v>1719</v>
      </c>
      <c r="D4" s="786" t="s">
        <v>2942</v>
      </c>
      <c r="E4" s="786" t="s">
        <v>1720</v>
      </c>
      <c r="F4" s="786" t="s">
        <v>2784</v>
      </c>
      <c r="G4" s="786" t="s">
        <v>1721</v>
      </c>
      <c r="H4" s="786" t="s">
        <v>2785</v>
      </c>
      <c r="I4" s="786" t="s">
        <v>1722</v>
      </c>
      <c r="J4" s="787" t="s">
        <v>1723</v>
      </c>
      <c r="K4" s="707"/>
      <c r="L4" s="707"/>
      <c r="M4" s="707"/>
      <c r="N4" s="707"/>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707"/>
      <c r="AN4" s="707"/>
      <c r="AO4" s="707"/>
      <c r="AP4" s="707"/>
      <c r="AQ4" s="707"/>
      <c r="AR4" s="707"/>
      <c r="AS4" s="707"/>
      <c r="AT4" s="707"/>
      <c r="AU4" s="707"/>
      <c r="AV4" s="707"/>
      <c r="AW4" s="707"/>
      <c r="AX4" s="707"/>
      <c r="AY4" s="707"/>
      <c r="AZ4" s="707"/>
      <c r="BA4" s="707"/>
      <c r="BB4" s="707"/>
      <c r="BC4" s="707"/>
      <c r="BD4" s="707"/>
      <c r="BE4" s="707"/>
      <c r="BF4" s="707"/>
      <c r="BG4" s="707"/>
      <c r="BH4" s="707"/>
      <c r="BI4" s="707"/>
      <c r="BJ4" s="707"/>
      <c r="BK4" s="707"/>
      <c r="BL4" s="707"/>
      <c r="BM4" s="707"/>
      <c r="BN4" s="707"/>
      <c r="BO4" s="707"/>
      <c r="BP4" s="707"/>
      <c r="BQ4" s="707"/>
      <c r="BR4" s="707"/>
      <c r="BS4" s="707"/>
      <c r="BT4" s="707"/>
      <c r="BU4" s="707"/>
      <c r="BV4" s="707"/>
      <c r="BW4" s="707"/>
      <c r="BX4" s="707"/>
      <c r="BY4" s="707"/>
      <c r="BZ4" s="707"/>
      <c r="CA4" s="707"/>
      <c r="CB4" s="707"/>
      <c r="CC4" s="707"/>
    </row>
    <row r="5" spans="1:81" s="506" customFormat="1" ht="15" customHeight="1">
      <c r="A5" s="1037" t="s">
        <v>1724</v>
      </c>
      <c r="B5" s="1038"/>
      <c r="C5" s="788"/>
      <c r="D5" s="788"/>
      <c r="E5" s="788"/>
      <c r="F5" s="788"/>
      <c r="G5" s="788"/>
      <c r="H5" s="788"/>
      <c r="I5" s="789"/>
      <c r="J5" s="790"/>
      <c r="K5" s="708"/>
      <c r="L5" s="708"/>
      <c r="M5" s="708"/>
      <c r="N5" s="708"/>
      <c r="O5" s="708"/>
      <c r="P5" s="708"/>
      <c r="Q5" s="708"/>
      <c r="R5" s="708"/>
      <c r="S5" s="708"/>
      <c r="T5" s="708"/>
      <c r="U5" s="708"/>
      <c r="V5" s="708"/>
      <c r="W5" s="708"/>
      <c r="X5" s="708"/>
      <c r="Y5" s="708"/>
      <c r="Z5" s="708"/>
      <c r="AA5" s="708"/>
      <c r="AB5" s="708"/>
      <c r="AC5" s="708"/>
      <c r="AD5" s="708"/>
      <c r="AE5" s="708"/>
      <c r="AF5" s="708"/>
      <c r="AG5" s="708"/>
      <c r="AH5" s="708"/>
      <c r="AI5" s="708"/>
      <c r="AJ5" s="708"/>
      <c r="AK5" s="708"/>
      <c r="AL5" s="708"/>
      <c r="AM5" s="708"/>
      <c r="AN5" s="708"/>
      <c r="AO5" s="708"/>
      <c r="AP5" s="708"/>
      <c r="AQ5" s="708"/>
      <c r="AR5" s="708"/>
      <c r="AS5" s="708"/>
      <c r="AT5" s="708"/>
      <c r="AU5" s="708"/>
      <c r="AV5" s="708"/>
      <c r="AW5" s="708"/>
      <c r="AX5" s="708"/>
      <c r="AY5" s="708"/>
      <c r="AZ5" s="708"/>
      <c r="BA5" s="708"/>
      <c r="BB5" s="708"/>
      <c r="BC5" s="708"/>
      <c r="BD5" s="708"/>
      <c r="BE5" s="708"/>
      <c r="BF5" s="708"/>
      <c r="BG5" s="708"/>
      <c r="BH5" s="708"/>
      <c r="BI5" s="708"/>
      <c r="BJ5" s="708"/>
      <c r="BK5" s="708"/>
      <c r="BL5" s="708"/>
      <c r="BM5" s="708"/>
      <c r="BN5" s="708"/>
      <c r="BO5" s="708"/>
      <c r="BP5" s="708"/>
      <c r="BQ5" s="708"/>
      <c r="BR5" s="708"/>
      <c r="BS5" s="708"/>
      <c r="BT5" s="708"/>
      <c r="BU5" s="708"/>
      <c r="BV5" s="708"/>
      <c r="BW5" s="708"/>
      <c r="BX5" s="708"/>
      <c r="BY5" s="708"/>
      <c r="BZ5" s="708"/>
      <c r="CA5" s="708"/>
      <c r="CB5" s="708"/>
      <c r="CC5" s="708"/>
    </row>
    <row r="6" spans="1:81" s="501" customFormat="1" ht="13">
      <c r="A6" s="791" t="s">
        <v>1725</v>
      </c>
      <c r="B6" s="792" t="s">
        <v>663</v>
      </c>
      <c r="C6" s="793">
        <f>'Rapport de coûts - DÉTAIL'!C9</f>
        <v>0</v>
      </c>
      <c r="D6" s="793">
        <f>'Rapport de coûts - DÉTAIL'!D9</f>
        <v>0</v>
      </c>
      <c r="E6" s="793">
        <f>'Rapport de coûts - DÉTAIL'!E9</f>
        <v>0</v>
      </c>
      <c r="F6" s="793">
        <f>'Rapport de coûts - DÉTAIL'!F9</f>
        <v>0</v>
      </c>
      <c r="G6" s="793">
        <f>'Rapport de coûts - DÉTAIL'!G9</f>
        <v>0</v>
      </c>
      <c r="H6" s="793">
        <f>'Rapport de coûts - DÉTAIL'!H9</f>
        <v>0</v>
      </c>
      <c r="I6" s="793">
        <f>+H6-G6</f>
        <v>0</v>
      </c>
      <c r="J6" s="693"/>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09"/>
      <c r="AY6" s="709"/>
      <c r="AZ6" s="709"/>
      <c r="BA6" s="709"/>
      <c r="BB6" s="709"/>
      <c r="BC6" s="709"/>
      <c r="BD6" s="709"/>
      <c r="BE6" s="709"/>
      <c r="BF6" s="709"/>
      <c r="BG6" s="709"/>
      <c r="BH6" s="709"/>
      <c r="BI6" s="709"/>
      <c r="BJ6" s="709"/>
      <c r="BK6" s="709"/>
      <c r="BL6" s="709"/>
      <c r="BM6" s="709"/>
      <c r="BN6" s="709"/>
      <c r="BO6" s="709"/>
      <c r="BP6" s="709"/>
      <c r="BQ6" s="709"/>
      <c r="BR6" s="709"/>
      <c r="BS6" s="709"/>
      <c r="BT6" s="709"/>
      <c r="BU6" s="709"/>
      <c r="BV6" s="709"/>
      <c r="BW6" s="709"/>
      <c r="BX6" s="709"/>
      <c r="BY6" s="709"/>
      <c r="BZ6" s="709"/>
      <c r="CA6" s="709"/>
      <c r="CB6" s="709"/>
      <c r="CC6" s="709"/>
    </row>
    <row r="7" spans="1:81" ht="13">
      <c r="A7" s="794" t="s">
        <v>1726</v>
      </c>
      <c r="B7" s="792" t="s">
        <v>666</v>
      </c>
      <c r="C7" s="793">
        <f>'Rapport de coûts - DÉTAIL'!C26</f>
        <v>0</v>
      </c>
      <c r="D7" s="793">
        <f>'Rapport de coûts - DÉTAIL'!D26</f>
        <v>0</v>
      </c>
      <c r="E7" s="793">
        <f>'Rapport de coûts - DÉTAIL'!E26</f>
        <v>0</v>
      </c>
      <c r="F7" s="793">
        <f>'Rapport de coûts - DÉTAIL'!F26</f>
        <v>0</v>
      </c>
      <c r="G7" s="793">
        <f>'Rapport de coûts - DÉTAIL'!G26</f>
        <v>0</v>
      </c>
      <c r="H7" s="793">
        <f>'Rapport de coûts - DÉTAIL'!H26</f>
        <v>0</v>
      </c>
      <c r="I7" s="793">
        <f t="shared" ref="I7:I76" si="0">+H7-G7</f>
        <v>0</v>
      </c>
      <c r="J7" s="692"/>
    </row>
    <row r="8" spans="1:81" ht="13">
      <c r="A8" s="795" t="s">
        <v>1727</v>
      </c>
      <c r="B8" s="792" t="s">
        <v>680</v>
      </c>
      <c r="C8" s="793">
        <f>'Rapport de coûts - DÉTAIL'!C43</f>
        <v>0</v>
      </c>
      <c r="D8" s="793">
        <f>'Rapport de coûts - DÉTAIL'!D43</f>
        <v>0</v>
      </c>
      <c r="E8" s="793">
        <f>'Rapport de coûts - DÉTAIL'!E43</f>
        <v>0</v>
      </c>
      <c r="F8" s="793">
        <f>'Rapport de coûts - DÉTAIL'!F43</f>
        <v>0</v>
      </c>
      <c r="G8" s="793">
        <f>'Rapport de coûts - DÉTAIL'!G43</f>
        <v>0</v>
      </c>
      <c r="H8" s="793">
        <f>'Rapport de coûts - DÉTAIL'!H43</f>
        <v>0</v>
      </c>
      <c r="I8" s="793">
        <f t="shared" si="0"/>
        <v>0</v>
      </c>
      <c r="J8" s="692"/>
    </row>
    <row r="9" spans="1:81">
      <c r="A9" s="796" t="s">
        <v>1728</v>
      </c>
      <c r="B9" s="797" t="s">
        <v>1729</v>
      </c>
      <c r="C9" s="793">
        <f>'Rapport de coûts - DÉTAIL'!C59</f>
        <v>0</v>
      </c>
      <c r="D9" s="793">
        <f>'Rapport de coûts - DÉTAIL'!D59</f>
        <v>0</v>
      </c>
      <c r="E9" s="793">
        <f>'Rapport de coûts - DÉTAIL'!E59</f>
        <v>0</v>
      </c>
      <c r="F9" s="793">
        <f>'Rapport de coûts - DÉTAIL'!F59</f>
        <v>0</v>
      </c>
      <c r="G9" s="793">
        <f>'Rapport de coûts - DÉTAIL'!G59</f>
        <v>0</v>
      </c>
      <c r="H9" s="793">
        <f>'Rapport de coûts - DÉTAIL'!H59</f>
        <v>0</v>
      </c>
      <c r="I9" s="793">
        <f t="shared" si="0"/>
        <v>0</v>
      </c>
      <c r="J9" s="692"/>
    </row>
    <row r="10" spans="1:81">
      <c r="A10" s="796" t="s">
        <v>1730</v>
      </c>
      <c r="B10" s="797" t="s">
        <v>1731</v>
      </c>
      <c r="C10" s="793">
        <f>'Rapport de coûts - DÉTAIL'!C73</f>
        <v>0</v>
      </c>
      <c r="D10" s="793">
        <f>'Rapport de coûts - DÉTAIL'!D73</f>
        <v>0</v>
      </c>
      <c r="E10" s="793">
        <f>'Rapport de coûts - DÉTAIL'!E73</f>
        <v>0</v>
      </c>
      <c r="F10" s="793">
        <f>'Rapport de coûts - DÉTAIL'!F73</f>
        <v>0</v>
      </c>
      <c r="G10" s="793">
        <f>'Rapport de coûts - DÉTAIL'!G73</f>
        <v>0</v>
      </c>
      <c r="H10" s="793">
        <f>'Rapport de coûts - DÉTAIL'!H73</f>
        <v>0</v>
      </c>
      <c r="I10" s="793">
        <f t="shared" si="0"/>
        <v>0</v>
      </c>
      <c r="J10" s="692"/>
    </row>
    <row r="11" spans="1:81">
      <c r="A11" s="798" t="s">
        <v>1732</v>
      </c>
      <c r="B11" s="797" t="s">
        <v>695</v>
      </c>
      <c r="C11" s="793">
        <f>'Rapport de coûts - DÉTAIL'!C87</f>
        <v>0</v>
      </c>
      <c r="D11" s="793">
        <f>'Rapport de coûts - DÉTAIL'!D87</f>
        <v>0</v>
      </c>
      <c r="E11" s="793">
        <f>'Rapport de coûts - DÉTAIL'!E87</f>
        <v>0</v>
      </c>
      <c r="F11" s="793">
        <f>'Rapport de coûts - DÉTAIL'!F87</f>
        <v>0</v>
      </c>
      <c r="G11" s="793">
        <f>'Rapport de coûts - DÉTAIL'!G87</f>
        <v>0</v>
      </c>
      <c r="H11" s="793">
        <f>'Rapport de coûts - DÉTAIL'!H87</f>
        <v>0</v>
      </c>
      <c r="I11" s="793">
        <f>+H11-G11</f>
        <v>0</v>
      </c>
      <c r="J11" s="692"/>
    </row>
    <row r="12" spans="1:81" s="507" customFormat="1" ht="14" customHeight="1">
      <c r="A12" s="799"/>
      <c r="B12" s="493" t="s">
        <v>1733</v>
      </c>
      <c r="C12" s="494">
        <f>SUM(C6:C11)</f>
        <v>0</v>
      </c>
      <c r="D12" s="494">
        <f t="shared" ref="D12:H12" si="1">SUM(D6:D11)</f>
        <v>0</v>
      </c>
      <c r="E12" s="494">
        <f t="shared" si="1"/>
        <v>0</v>
      </c>
      <c r="F12" s="494">
        <f t="shared" si="1"/>
        <v>0</v>
      </c>
      <c r="G12" s="494">
        <f t="shared" si="1"/>
        <v>0</v>
      </c>
      <c r="H12" s="494">
        <f t="shared" si="1"/>
        <v>0</v>
      </c>
      <c r="I12" s="495">
        <f t="shared" si="0"/>
        <v>0</v>
      </c>
      <c r="J12" s="80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0"/>
      <c r="AK12" s="710"/>
      <c r="AL12" s="710"/>
      <c r="AM12" s="710"/>
      <c r="AN12" s="710"/>
      <c r="AO12" s="710"/>
      <c r="AP12" s="710"/>
      <c r="AQ12" s="710"/>
      <c r="AR12" s="710"/>
      <c r="AS12" s="710"/>
      <c r="AT12" s="710"/>
      <c r="AU12" s="710"/>
      <c r="AV12" s="710"/>
      <c r="AW12" s="710"/>
      <c r="AX12" s="710"/>
      <c r="AY12" s="710"/>
      <c r="AZ12" s="710"/>
      <c r="BA12" s="710"/>
      <c r="BB12" s="710"/>
      <c r="BC12" s="710"/>
      <c r="BD12" s="710"/>
      <c r="BE12" s="710"/>
      <c r="BF12" s="710"/>
      <c r="BG12" s="710"/>
      <c r="BH12" s="710"/>
      <c r="BI12" s="710"/>
      <c r="BJ12" s="710"/>
      <c r="BK12" s="710"/>
      <c r="BL12" s="710"/>
      <c r="BM12" s="710"/>
      <c r="BN12" s="710"/>
      <c r="BO12" s="710"/>
      <c r="BP12" s="710"/>
      <c r="BQ12" s="710"/>
      <c r="BR12" s="710"/>
      <c r="BS12" s="710"/>
      <c r="BT12" s="710"/>
      <c r="BU12" s="710"/>
      <c r="BV12" s="710"/>
      <c r="BW12" s="710"/>
      <c r="BX12" s="710"/>
      <c r="BY12" s="710"/>
      <c r="BZ12" s="710"/>
      <c r="CA12" s="710"/>
      <c r="CB12" s="710"/>
      <c r="CC12" s="710"/>
    </row>
    <row r="13" spans="1:81">
      <c r="A13" s="798" t="s">
        <v>1734</v>
      </c>
      <c r="B13" s="797" t="s">
        <v>1735</v>
      </c>
      <c r="C13" s="793">
        <f>'Rapport de coûts - DÉTAIL'!C119</f>
        <v>0</v>
      </c>
      <c r="D13" s="793">
        <f>'Rapport de coûts - DÉTAIL'!D119</f>
        <v>0</v>
      </c>
      <c r="E13" s="793">
        <f>'Rapport de coûts - DÉTAIL'!E119</f>
        <v>0</v>
      </c>
      <c r="F13" s="793">
        <f>'Rapport de coûts - DÉTAIL'!F119</f>
        <v>0</v>
      </c>
      <c r="G13" s="793">
        <f>'Rapport de coûts - DÉTAIL'!G119</f>
        <v>0</v>
      </c>
      <c r="H13" s="793">
        <f>'Rapport de coûts - DÉTAIL'!H119</f>
        <v>0</v>
      </c>
      <c r="I13" s="793">
        <f t="shared" si="0"/>
        <v>0</v>
      </c>
      <c r="J13" s="692"/>
    </row>
    <row r="14" spans="1:81">
      <c r="A14" s="798" t="s">
        <v>1736</v>
      </c>
      <c r="B14" s="797" t="s">
        <v>710</v>
      </c>
      <c r="C14" s="793">
        <f>'Rapport de coûts - DÉTAIL'!C136</f>
        <v>0</v>
      </c>
      <c r="D14" s="793">
        <f>'Rapport de coûts - DÉTAIL'!D136</f>
        <v>0</v>
      </c>
      <c r="E14" s="793">
        <f>'Rapport de coûts - DÉTAIL'!E136</f>
        <v>0</v>
      </c>
      <c r="F14" s="793">
        <f>'Rapport de coûts - DÉTAIL'!F136</f>
        <v>0</v>
      </c>
      <c r="G14" s="793">
        <f>'Rapport de coûts - DÉTAIL'!G136</f>
        <v>0</v>
      </c>
      <c r="H14" s="793">
        <f>'Rapport de coûts - DÉTAIL'!H136</f>
        <v>0</v>
      </c>
      <c r="I14" s="793">
        <f t="shared" si="0"/>
        <v>0</v>
      </c>
      <c r="J14" s="692"/>
    </row>
    <row r="15" spans="1:81">
      <c r="A15" s="798" t="s">
        <v>1737</v>
      </c>
      <c r="B15" s="797" t="s">
        <v>719</v>
      </c>
      <c r="C15" s="793">
        <f>'Rapport de coûts - DÉTAIL'!C166</f>
        <v>0</v>
      </c>
      <c r="D15" s="793">
        <f>'Rapport de coûts - DÉTAIL'!D166</f>
        <v>0</v>
      </c>
      <c r="E15" s="793">
        <f>'Rapport de coûts - DÉTAIL'!E166</f>
        <v>0</v>
      </c>
      <c r="F15" s="793">
        <f>'Rapport de coûts - DÉTAIL'!F166</f>
        <v>0</v>
      </c>
      <c r="G15" s="793">
        <f>'Rapport de coûts - DÉTAIL'!G166</f>
        <v>0</v>
      </c>
      <c r="H15" s="793">
        <f>'Rapport de coûts - DÉTAIL'!H166</f>
        <v>0</v>
      </c>
      <c r="I15" s="793">
        <f t="shared" si="0"/>
        <v>0</v>
      </c>
      <c r="J15" s="692"/>
    </row>
    <row r="16" spans="1:81">
      <c r="A16" s="798" t="s">
        <v>1738</v>
      </c>
      <c r="B16" s="797" t="s">
        <v>731</v>
      </c>
      <c r="C16" s="793">
        <f>'Rapport de coûts - DÉTAIL'!C179</f>
        <v>0</v>
      </c>
      <c r="D16" s="793">
        <f>'Rapport de coûts - DÉTAIL'!D179</f>
        <v>0</v>
      </c>
      <c r="E16" s="793">
        <f>'Rapport de coûts - DÉTAIL'!E179</f>
        <v>0</v>
      </c>
      <c r="F16" s="793">
        <f>'Rapport de coûts - DÉTAIL'!F179</f>
        <v>0</v>
      </c>
      <c r="G16" s="793">
        <f>'Rapport de coûts - DÉTAIL'!G179</f>
        <v>0</v>
      </c>
      <c r="H16" s="793">
        <f>'Rapport de coûts - DÉTAIL'!H179</f>
        <v>0</v>
      </c>
      <c r="I16" s="793">
        <f t="shared" si="0"/>
        <v>0</v>
      </c>
      <c r="J16" s="692"/>
    </row>
    <row r="17" spans="1:10">
      <c r="A17" s="798" t="s">
        <v>1739</v>
      </c>
      <c r="B17" s="797" t="s">
        <v>733</v>
      </c>
      <c r="C17" s="793">
        <f>'Rapport de coûts - DÉTAIL'!C195</f>
        <v>0</v>
      </c>
      <c r="D17" s="793">
        <f>'Rapport de coûts - DÉTAIL'!D195</f>
        <v>0</v>
      </c>
      <c r="E17" s="793">
        <f>'Rapport de coûts - DÉTAIL'!E195</f>
        <v>0</v>
      </c>
      <c r="F17" s="793">
        <f>'Rapport de coûts - DÉTAIL'!F195</f>
        <v>0</v>
      </c>
      <c r="G17" s="793">
        <f>'Rapport de coûts - DÉTAIL'!G195</f>
        <v>0</v>
      </c>
      <c r="H17" s="793">
        <f>'Rapport de coûts - DÉTAIL'!H195</f>
        <v>0</v>
      </c>
      <c r="I17" s="793">
        <f t="shared" si="0"/>
        <v>0</v>
      </c>
      <c r="J17" s="692"/>
    </row>
    <row r="18" spans="1:10">
      <c r="A18" s="798" t="s">
        <v>1740</v>
      </c>
      <c r="B18" s="797" t="s">
        <v>736</v>
      </c>
      <c r="C18" s="793">
        <f>'Rapport de coûts - DÉTAIL'!C207</f>
        <v>0</v>
      </c>
      <c r="D18" s="793">
        <f>'Rapport de coûts - DÉTAIL'!D207</f>
        <v>0</v>
      </c>
      <c r="E18" s="793">
        <f>'Rapport de coûts - DÉTAIL'!E207</f>
        <v>0</v>
      </c>
      <c r="F18" s="793">
        <f>'Rapport de coûts - DÉTAIL'!F207</f>
        <v>0</v>
      </c>
      <c r="G18" s="793">
        <f>'Rapport de coûts - DÉTAIL'!G207</f>
        <v>0</v>
      </c>
      <c r="H18" s="793">
        <f>'Rapport de coûts - DÉTAIL'!H207</f>
        <v>0</v>
      </c>
      <c r="I18" s="793">
        <f t="shared" si="0"/>
        <v>0</v>
      </c>
      <c r="J18" s="692"/>
    </row>
    <row r="19" spans="1:10">
      <c r="A19" s="798" t="s">
        <v>1741</v>
      </c>
      <c r="B19" s="797" t="s">
        <v>1742</v>
      </c>
      <c r="C19" s="793">
        <f>'Rapport de coûts - DÉTAIL'!C217</f>
        <v>0</v>
      </c>
      <c r="D19" s="793">
        <f>'Rapport de coûts - DÉTAIL'!D217</f>
        <v>0</v>
      </c>
      <c r="E19" s="793">
        <f>'Rapport de coûts - DÉTAIL'!E217</f>
        <v>0</v>
      </c>
      <c r="F19" s="793">
        <f>'Rapport de coûts - DÉTAIL'!F217</f>
        <v>0</v>
      </c>
      <c r="G19" s="793">
        <f>'Rapport de coûts - DÉTAIL'!G217</f>
        <v>0</v>
      </c>
      <c r="H19" s="793">
        <f>'Rapport de coûts - DÉTAIL'!H217</f>
        <v>0</v>
      </c>
      <c r="I19" s="793">
        <f t="shared" si="0"/>
        <v>0</v>
      </c>
      <c r="J19" s="692"/>
    </row>
    <row r="20" spans="1:10">
      <c r="A20" s="798" t="s">
        <v>1743</v>
      </c>
      <c r="B20" s="797" t="s">
        <v>749</v>
      </c>
      <c r="C20" s="793">
        <f>'Rapport de coûts - DÉTAIL'!C226</f>
        <v>0</v>
      </c>
      <c r="D20" s="793">
        <f>'Rapport de coûts - DÉTAIL'!D226</f>
        <v>0</v>
      </c>
      <c r="E20" s="793">
        <f>'Rapport de coûts - DÉTAIL'!E226</f>
        <v>0</v>
      </c>
      <c r="F20" s="793">
        <f>'Rapport de coûts - DÉTAIL'!F226</f>
        <v>0</v>
      </c>
      <c r="G20" s="793">
        <f>'Rapport de coûts - DÉTAIL'!G226</f>
        <v>0</v>
      </c>
      <c r="H20" s="793">
        <f>'Rapport de coûts - DÉTAIL'!H226</f>
        <v>0</v>
      </c>
      <c r="I20" s="793">
        <f t="shared" si="0"/>
        <v>0</v>
      </c>
      <c r="J20" s="692"/>
    </row>
    <row r="21" spans="1:10">
      <c r="A21" s="798" t="s">
        <v>1744</v>
      </c>
      <c r="B21" s="801" t="s">
        <v>753</v>
      </c>
      <c r="C21" s="793">
        <f>'Rapport de coûts - DÉTAIL'!C234</f>
        <v>0</v>
      </c>
      <c r="D21" s="793">
        <f>'Rapport de coûts - DÉTAIL'!D234</f>
        <v>0</v>
      </c>
      <c r="E21" s="793">
        <f>'Rapport de coûts - DÉTAIL'!E234</f>
        <v>0</v>
      </c>
      <c r="F21" s="793">
        <f>'Rapport de coûts - DÉTAIL'!F234</f>
        <v>0</v>
      </c>
      <c r="G21" s="793">
        <f>'Rapport de coûts - DÉTAIL'!G234</f>
        <v>0</v>
      </c>
      <c r="H21" s="793">
        <f>'Rapport de coûts - DÉTAIL'!H234</f>
        <v>0</v>
      </c>
      <c r="I21" s="793">
        <f t="shared" si="0"/>
        <v>0</v>
      </c>
      <c r="J21" s="692"/>
    </row>
    <row r="22" spans="1:10">
      <c r="A22" s="798" t="s">
        <v>1745</v>
      </c>
      <c r="B22" s="797" t="s">
        <v>1746</v>
      </c>
      <c r="C22" s="793">
        <f>'Rapport de coûts - DÉTAIL'!C246</f>
        <v>0</v>
      </c>
      <c r="D22" s="793">
        <f>'Rapport de coûts - DÉTAIL'!D246</f>
        <v>0</v>
      </c>
      <c r="E22" s="793">
        <f>'Rapport de coûts - DÉTAIL'!E246</f>
        <v>0</v>
      </c>
      <c r="F22" s="793">
        <f>'Rapport de coûts - DÉTAIL'!F246</f>
        <v>0</v>
      </c>
      <c r="G22" s="793">
        <f>'Rapport de coûts - DÉTAIL'!G246</f>
        <v>0</v>
      </c>
      <c r="H22" s="793">
        <f>'Rapport de coûts - DÉTAIL'!H246</f>
        <v>0</v>
      </c>
      <c r="I22" s="793">
        <f t="shared" si="0"/>
        <v>0</v>
      </c>
      <c r="J22" s="692"/>
    </row>
    <row r="23" spans="1:10">
      <c r="A23" s="798" t="s">
        <v>1747</v>
      </c>
      <c r="B23" s="797" t="s">
        <v>762</v>
      </c>
      <c r="C23" s="793">
        <f>'Rapport de coûts - DÉTAIL'!C261</f>
        <v>0</v>
      </c>
      <c r="D23" s="793">
        <f>'Rapport de coûts - DÉTAIL'!D261</f>
        <v>0</v>
      </c>
      <c r="E23" s="793">
        <f>'Rapport de coûts - DÉTAIL'!E261</f>
        <v>0</v>
      </c>
      <c r="F23" s="793">
        <f>'Rapport de coûts - DÉTAIL'!F261</f>
        <v>0</v>
      </c>
      <c r="G23" s="793">
        <f>'Rapport de coûts - DÉTAIL'!G261</f>
        <v>0</v>
      </c>
      <c r="H23" s="793">
        <f>'Rapport de coûts - DÉTAIL'!H261</f>
        <v>0</v>
      </c>
      <c r="I23" s="793">
        <f t="shared" si="0"/>
        <v>0</v>
      </c>
      <c r="J23" s="692"/>
    </row>
    <row r="24" spans="1:10">
      <c r="A24" s="798" t="s">
        <v>1748</v>
      </c>
      <c r="B24" s="797" t="s">
        <v>771</v>
      </c>
      <c r="C24" s="793">
        <f>'Rapport de coûts - DÉTAIL'!C287</f>
        <v>0</v>
      </c>
      <c r="D24" s="793">
        <f>'Rapport de coûts - DÉTAIL'!D287</f>
        <v>0</v>
      </c>
      <c r="E24" s="793">
        <f>'Rapport de coûts - DÉTAIL'!E287</f>
        <v>0</v>
      </c>
      <c r="F24" s="793">
        <f>'Rapport de coûts - DÉTAIL'!F287</f>
        <v>0</v>
      </c>
      <c r="G24" s="793">
        <f>'Rapport de coûts - DÉTAIL'!G287</f>
        <v>0</v>
      </c>
      <c r="H24" s="793">
        <f>'Rapport de coûts - DÉTAIL'!H287</f>
        <v>0</v>
      </c>
      <c r="I24" s="793">
        <f t="shared" si="0"/>
        <v>0</v>
      </c>
      <c r="J24" s="692"/>
    </row>
    <row r="25" spans="1:10">
      <c r="A25" s="798" t="s">
        <v>1749</v>
      </c>
      <c r="B25" s="797" t="s">
        <v>791</v>
      </c>
      <c r="C25" s="793">
        <f>'Rapport de coûts - DÉTAIL'!C304</f>
        <v>0</v>
      </c>
      <c r="D25" s="793">
        <f>'Rapport de coûts - DÉTAIL'!D304</f>
        <v>0</v>
      </c>
      <c r="E25" s="793">
        <f>'Rapport de coûts - DÉTAIL'!E304</f>
        <v>0</v>
      </c>
      <c r="F25" s="793">
        <f>'Rapport de coûts - DÉTAIL'!F304</f>
        <v>0</v>
      </c>
      <c r="G25" s="793">
        <f>'Rapport de coûts - DÉTAIL'!G304</f>
        <v>0</v>
      </c>
      <c r="H25" s="793">
        <f>'Rapport de coûts - DÉTAIL'!H304</f>
        <v>0</v>
      </c>
      <c r="I25" s="793">
        <f t="shared" si="0"/>
        <v>0</v>
      </c>
      <c r="J25" s="692"/>
    </row>
    <row r="26" spans="1:10">
      <c r="A26" s="798" t="s">
        <v>1750</v>
      </c>
      <c r="B26" s="797" t="s">
        <v>1751</v>
      </c>
      <c r="C26" s="793">
        <f>'Rapport de coûts - DÉTAIL'!C316</f>
        <v>0</v>
      </c>
      <c r="D26" s="793">
        <f>'Rapport de coûts - DÉTAIL'!D316</f>
        <v>0</v>
      </c>
      <c r="E26" s="793">
        <f>'Rapport de coûts - DÉTAIL'!E316</f>
        <v>0</v>
      </c>
      <c r="F26" s="793">
        <f>'Rapport de coûts - DÉTAIL'!F316</f>
        <v>0</v>
      </c>
      <c r="G26" s="793">
        <f>'Rapport de coûts - DÉTAIL'!G316</f>
        <v>0</v>
      </c>
      <c r="H26" s="793">
        <f>'Rapport de coûts - DÉTAIL'!H316</f>
        <v>0</v>
      </c>
      <c r="I26" s="793">
        <f t="shared" si="0"/>
        <v>0</v>
      </c>
      <c r="J26" s="692"/>
    </row>
    <row r="27" spans="1:10">
      <c r="A27" s="798" t="s">
        <v>1752</v>
      </c>
      <c r="B27" s="797" t="s">
        <v>1753</v>
      </c>
      <c r="C27" s="793">
        <f>'Rapport de coûts - DÉTAIL'!C331</f>
        <v>0</v>
      </c>
      <c r="D27" s="793">
        <f>'Rapport de coûts - DÉTAIL'!D331</f>
        <v>0</v>
      </c>
      <c r="E27" s="793">
        <f>'Rapport de coûts - DÉTAIL'!E331</f>
        <v>0</v>
      </c>
      <c r="F27" s="793">
        <f>'Rapport de coûts - DÉTAIL'!F331</f>
        <v>0</v>
      </c>
      <c r="G27" s="793">
        <f>'Rapport de coûts - DÉTAIL'!G331</f>
        <v>0</v>
      </c>
      <c r="H27" s="793">
        <f>'Rapport de coûts - DÉTAIL'!H331</f>
        <v>0</v>
      </c>
      <c r="I27" s="793">
        <f t="shared" si="0"/>
        <v>0</v>
      </c>
      <c r="J27" s="692"/>
    </row>
    <row r="28" spans="1:10">
      <c r="A28" s="798" t="s">
        <v>1754</v>
      </c>
      <c r="B28" s="797" t="s">
        <v>817</v>
      </c>
      <c r="C28" s="793">
        <f>'Rapport de coûts - DÉTAIL'!C342</f>
        <v>0</v>
      </c>
      <c r="D28" s="793">
        <f>'Rapport de coûts - DÉTAIL'!D342</f>
        <v>0</v>
      </c>
      <c r="E28" s="793">
        <f>'Rapport de coûts - DÉTAIL'!E342</f>
        <v>0</v>
      </c>
      <c r="F28" s="793">
        <f>'Rapport de coûts - DÉTAIL'!F342</f>
        <v>0</v>
      </c>
      <c r="G28" s="793">
        <f>'Rapport de coûts - DÉTAIL'!G342</f>
        <v>0</v>
      </c>
      <c r="H28" s="793">
        <f>'Rapport de coûts - DÉTAIL'!H342</f>
        <v>0</v>
      </c>
      <c r="I28" s="793">
        <f t="shared" si="0"/>
        <v>0</v>
      </c>
      <c r="J28" s="692"/>
    </row>
    <row r="29" spans="1:10">
      <c r="A29" s="798" t="s">
        <v>1755</v>
      </c>
      <c r="B29" s="797" t="s">
        <v>822</v>
      </c>
      <c r="C29" s="793">
        <f>'Rapport de coûts - DÉTAIL'!C352</f>
        <v>0</v>
      </c>
      <c r="D29" s="793">
        <f>'Rapport de coûts - DÉTAIL'!D352</f>
        <v>0</v>
      </c>
      <c r="E29" s="793">
        <f>'Rapport de coûts - DÉTAIL'!E352</f>
        <v>0</v>
      </c>
      <c r="F29" s="793">
        <f>'Rapport de coûts - DÉTAIL'!F352</f>
        <v>0</v>
      </c>
      <c r="G29" s="793">
        <f>'Rapport de coûts - DÉTAIL'!G352</f>
        <v>0</v>
      </c>
      <c r="H29" s="793">
        <f>'Rapport de coûts - DÉTAIL'!H352</f>
        <v>0</v>
      </c>
      <c r="I29" s="793">
        <f t="shared" si="0"/>
        <v>0</v>
      </c>
      <c r="J29" s="692"/>
    </row>
    <row r="30" spans="1:10">
      <c r="A30" s="798" t="s">
        <v>1756</v>
      </c>
      <c r="B30" s="797" t="s">
        <v>1757</v>
      </c>
      <c r="C30" s="793">
        <f>'Rapport de coûts - DÉTAIL'!C358</f>
        <v>0</v>
      </c>
      <c r="D30" s="793">
        <f>'Rapport de coûts - DÉTAIL'!D358</f>
        <v>0</v>
      </c>
      <c r="E30" s="793">
        <f>'Rapport de coûts - DÉTAIL'!E358</f>
        <v>0</v>
      </c>
      <c r="F30" s="793">
        <f>'Rapport de coûts - DÉTAIL'!F358</f>
        <v>0</v>
      </c>
      <c r="G30" s="793">
        <f>'Rapport de coûts - DÉTAIL'!G358</f>
        <v>0</v>
      </c>
      <c r="H30" s="793">
        <f>'Rapport de coûts - DÉTAIL'!H358</f>
        <v>0</v>
      </c>
      <c r="I30" s="793">
        <f t="shared" si="0"/>
        <v>0</v>
      </c>
      <c r="J30" s="692"/>
    </row>
    <row r="31" spans="1:10">
      <c r="A31" s="798" t="s">
        <v>1758</v>
      </c>
      <c r="B31" s="797" t="s">
        <v>829</v>
      </c>
      <c r="C31" s="793">
        <f>'Rapport de coûts - DÉTAIL'!C377</f>
        <v>0</v>
      </c>
      <c r="D31" s="793">
        <f>'Rapport de coûts - DÉTAIL'!D377</f>
        <v>0</v>
      </c>
      <c r="E31" s="793">
        <f>'Rapport de coûts - DÉTAIL'!E377</f>
        <v>0</v>
      </c>
      <c r="F31" s="793">
        <f>'Rapport de coûts - DÉTAIL'!F377</f>
        <v>0</v>
      </c>
      <c r="G31" s="793">
        <f>'Rapport de coûts - DÉTAIL'!G377</f>
        <v>0</v>
      </c>
      <c r="H31" s="793">
        <f>'Rapport de coûts - DÉTAIL'!H377</f>
        <v>0</v>
      </c>
      <c r="I31" s="793">
        <f t="shared" si="0"/>
        <v>0</v>
      </c>
      <c r="J31" s="692"/>
    </row>
    <row r="32" spans="1:10">
      <c r="A32" s="798" t="s">
        <v>1759</v>
      </c>
      <c r="B32" s="797" t="s">
        <v>842</v>
      </c>
      <c r="C32" s="793">
        <f>'Rapport de coûts - DÉTAIL'!C392</f>
        <v>0</v>
      </c>
      <c r="D32" s="793">
        <f>'Rapport de coûts - DÉTAIL'!D392</f>
        <v>0</v>
      </c>
      <c r="E32" s="793">
        <f>'Rapport de coûts - DÉTAIL'!E392</f>
        <v>0</v>
      </c>
      <c r="F32" s="793">
        <f>'Rapport de coûts - DÉTAIL'!F392</f>
        <v>0</v>
      </c>
      <c r="G32" s="793">
        <f>'Rapport de coûts - DÉTAIL'!G392</f>
        <v>0</v>
      </c>
      <c r="H32" s="793">
        <f>'Rapport de coûts - DÉTAIL'!H392</f>
        <v>0</v>
      </c>
      <c r="I32" s="793">
        <f t="shared" si="0"/>
        <v>0</v>
      </c>
      <c r="J32" s="692"/>
    </row>
    <row r="33" spans="1:10">
      <c r="A33" s="798" t="s">
        <v>1760</v>
      </c>
      <c r="B33" s="801" t="s">
        <v>1761</v>
      </c>
      <c r="C33" s="793">
        <f>'Rapport de coûts - DÉTAIL'!C403</f>
        <v>0</v>
      </c>
      <c r="D33" s="793">
        <f>'Rapport de coûts - DÉTAIL'!D403</f>
        <v>0</v>
      </c>
      <c r="E33" s="793">
        <f>'Rapport de coûts - DÉTAIL'!E403</f>
        <v>0</v>
      </c>
      <c r="F33" s="793">
        <f>'Rapport de coûts - DÉTAIL'!F403</f>
        <v>0</v>
      </c>
      <c r="G33" s="793">
        <f>'Rapport de coûts - DÉTAIL'!G403</f>
        <v>0</v>
      </c>
      <c r="H33" s="793">
        <f>'Rapport de coûts - DÉTAIL'!H403</f>
        <v>0</v>
      </c>
      <c r="I33" s="793">
        <f t="shared" si="0"/>
        <v>0</v>
      </c>
      <c r="J33" s="692"/>
    </row>
    <row r="34" spans="1:10">
      <c r="A34" s="798" t="s">
        <v>1762</v>
      </c>
      <c r="B34" s="797" t="s">
        <v>852</v>
      </c>
      <c r="C34" s="793">
        <f>'Rapport de coûts - DÉTAIL'!C418</f>
        <v>0</v>
      </c>
      <c r="D34" s="793">
        <f>'Rapport de coûts - DÉTAIL'!D418</f>
        <v>0</v>
      </c>
      <c r="E34" s="793">
        <f>'Rapport de coûts - DÉTAIL'!E418</f>
        <v>0</v>
      </c>
      <c r="F34" s="793">
        <f>'Rapport de coûts - DÉTAIL'!F418</f>
        <v>0</v>
      </c>
      <c r="G34" s="793">
        <f>'Rapport de coûts - DÉTAIL'!G418</f>
        <v>0</v>
      </c>
      <c r="H34" s="793">
        <f>'Rapport de coûts - DÉTAIL'!H418</f>
        <v>0</v>
      </c>
      <c r="I34" s="793">
        <f t="shared" si="0"/>
        <v>0</v>
      </c>
      <c r="J34" s="692"/>
    </row>
    <row r="35" spans="1:10">
      <c r="A35" s="798" t="s">
        <v>1763</v>
      </c>
      <c r="B35" s="797" t="s">
        <v>865</v>
      </c>
      <c r="C35" s="793">
        <f>'Rapport de coûts - DÉTAIL'!C436</f>
        <v>0</v>
      </c>
      <c r="D35" s="793">
        <f>'Rapport de coûts - DÉTAIL'!D436</f>
        <v>0</v>
      </c>
      <c r="E35" s="793">
        <f>'Rapport de coûts - DÉTAIL'!E436</f>
        <v>0</v>
      </c>
      <c r="F35" s="793">
        <f>'Rapport de coûts - DÉTAIL'!F436</f>
        <v>0</v>
      </c>
      <c r="G35" s="793">
        <f>'Rapport de coûts - DÉTAIL'!G436</f>
        <v>0</v>
      </c>
      <c r="H35" s="793">
        <f>'Rapport de coûts - DÉTAIL'!H436</f>
        <v>0</v>
      </c>
      <c r="I35" s="793">
        <f t="shared" si="0"/>
        <v>0</v>
      </c>
      <c r="J35" s="692"/>
    </row>
    <row r="36" spans="1:10">
      <c r="A36" s="798" t="s">
        <v>1764</v>
      </c>
      <c r="B36" s="797" t="s">
        <v>1765</v>
      </c>
      <c r="C36" s="793">
        <f>'Rapport de coûts - DÉTAIL'!C447</f>
        <v>0</v>
      </c>
      <c r="D36" s="793">
        <f>'Rapport de coûts - DÉTAIL'!D447</f>
        <v>0</v>
      </c>
      <c r="E36" s="793">
        <f>'Rapport de coûts - DÉTAIL'!E447</f>
        <v>0</v>
      </c>
      <c r="F36" s="793">
        <f>'Rapport de coûts - DÉTAIL'!F447</f>
        <v>0</v>
      </c>
      <c r="G36" s="793">
        <f>'Rapport de coûts - DÉTAIL'!G447</f>
        <v>0</v>
      </c>
      <c r="H36" s="793">
        <f>'Rapport de coûts - DÉTAIL'!H447</f>
        <v>0</v>
      </c>
      <c r="I36" s="793">
        <f t="shared" si="0"/>
        <v>0</v>
      </c>
      <c r="J36" s="692"/>
    </row>
    <row r="37" spans="1:10">
      <c r="A37" s="798" t="s">
        <v>1766</v>
      </c>
      <c r="B37" s="797" t="s">
        <v>883</v>
      </c>
      <c r="C37" s="793">
        <f>'Rapport de coûts - DÉTAIL'!C465</f>
        <v>0</v>
      </c>
      <c r="D37" s="793">
        <f>'Rapport de coûts - DÉTAIL'!D465</f>
        <v>0</v>
      </c>
      <c r="E37" s="793">
        <f>'Rapport de coûts - DÉTAIL'!E465</f>
        <v>0</v>
      </c>
      <c r="F37" s="793">
        <f>'Rapport de coûts - DÉTAIL'!F465</f>
        <v>0</v>
      </c>
      <c r="G37" s="793">
        <f>'Rapport de coûts - DÉTAIL'!G465</f>
        <v>0</v>
      </c>
      <c r="H37" s="793">
        <f>'Rapport de coûts - DÉTAIL'!H465</f>
        <v>0</v>
      </c>
      <c r="I37" s="793">
        <f t="shared" si="0"/>
        <v>0</v>
      </c>
      <c r="J37" s="692"/>
    </row>
    <row r="38" spans="1:10">
      <c r="A38" s="798" t="s">
        <v>1767</v>
      </c>
      <c r="B38" s="797" t="s">
        <v>896</v>
      </c>
      <c r="C38" s="793">
        <f>'Rapport de coûts - DÉTAIL'!C474</f>
        <v>0</v>
      </c>
      <c r="D38" s="793">
        <f>'Rapport de coûts - DÉTAIL'!D474</f>
        <v>0</v>
      </c>
      <c r="E38" s="793">
        <f>'Rapport de coûts - DÉTAIL'!E474</f>
        <v>0</v>
      </c>
      <c r="F38" s="793">
        <f>'Rapport de coûts - DÉTAIL'!F474</f>
        <v>0</v>
      </c>
      <c r="G38" s="793">
        <f>'Rapport de coûts - DÉTAIL'!G474</f>
        <v>0</v>
      </c>
      <c r="H38" s="793">
        <f>'Rapport de coûts - DÉTAIL'!H474</f>
        <v>0</v>
      </c>
      <c r="I38" s="793">
        <f t="shared" si="0"/>
        <v>0</v>
      </c>
      <c r="J38" s="692"/>
    </row>
    <row r="39" spans="1:10">
      <c r="A39" s="798" t="s">
        <v>1768</v>
      </c>
      <c r="B39" s="797" t="s">
        <v>1769</v>
      </c>
      <c r="C39" s="793">
        <f>'Rapport de coûts - DÉTAIL'!C483</f>
        <v>0</v>
      </c>
      <c r="D39" s="793">
        <f>'Rapport de coûts - DÉTAIL'!D483</f>
        <v>0</v>
      </c>
      <c r="E39" s="793">
        <f>'Rapport de coûts - DÉTAIL'!E483</f>
        <v>0</v>
      </c>
      <c r="F39" s="793">
        <f>'Rapport de coûts - DÉTAIL'!F483</f>
        <v>0</v>
      </c>
      <c r="G39" s="793">
        <f>'Rapport de coûts - DÉTAIL'!G483</f>
        <v>0</v>
      </c>
      <c r="H39" s="793">
        <f>'Rapport de coûts - DÉTAIL'!H483</f>
        <v>0</v>
      </c>
      <c r="I39" s="793">
        <f t="shared" si="0"/>
        <v>0</v>
      </c>
      <c r="J39" s="692"/>
    </row>
    <row r="40" spans="1:10">
      <c r="A40" s="798" t="s">
        <v>1770</v>
      </c>
      <c r="B40" s="797" t="s">
        <v>901</v>
      </c>
      <c r="C40" s="793">
        <f>'Rapport de coûts - DÉTAIL'!C491</f>
        <v>0</v>
      </c>
      <c r="D40" s="793">
        <f>'Rapport de coûts - DÉTAIL'!D491</f>
        <v>0</v>
      </c>
      <c r="E40" s="793">
        <f>'Rapport de coûts - DÉTAIL'!E491</f>
        <v>0</v>
      </c>
      <c r="F40" s="793">
        <f>'Rapport de coûts - DÉTAIL'!F491</f>
        <v>0</v>
      </c>
      <c r="G40" s="793">
        <f>'Rapport de coûts - DÉTAIL'!G491</f>
        <v>0</v>
      </c>
      <c r="H40" s="793">
        <f>'Rapport de coûts - DÉTAIL'!H491</f>
        <v>0</v>
      </c>
      <c r="I40" s="793">
        <f t="shared" si="0"/>
        <v>0</v>
      </c>
      <c r="J40" s="692"/>
    </row>
    <row r="41" spans="1:10">
      <c r="A41" s="798" t="s">
        <v>1771</v>
      </c>
      <c r="B41" s="797" t="s">
        <v>903</v>
      </c>
      <c r="C41" s="793">
        <f>'Rapport de coûts - DÉTAIL'!C504</f>
        <v>0</v>
      </c>
      <c r="D41" s="793">
        <f>'Rapport de coûts - DÉTAIL'!D504</f>
        <v>0</v>
      </c>
      <c r="E41" s="793">
        <f>'Rapport de coûts - DÉTAIL'!E504</f>
        <v>0</v>
      </c>
      <c r="F41" s="793">
        <f>'Rapport de coûts - DÉTAIL'!F504</f>
        <v>0</v>
      </c>
      <c r="G41" s="793">
        <f>'Rapport de coûts - DÉTAIL'!G504</f>
        <v>0</v>
      </c>
      <c r="H41" s="793">
        <f>'Rapport de coûts - DÉTAIL'!H504</f>
        <v>0</v>
      </c>
      <c r="I41" s="793">
        <f t="shared" si="0"/>
        <v>0</v>
      </c>
      <c r="J41" s="692"/>
    </row>
    <row r="42" spans="1:10">
      <c r="A42" s="798" t="s">
        <v>1772</v>
      </c>
      <c r="B42" s="797" t="s">
        <v>905</v>
      </c>
      <c r="C42" s="793">
        <f>'Rapport de coûts - DÉTAIL'!C512</f>
        <v>0</v>
      </c>
      <c r="D42" s="793">
        <f>'Rapport de coûts - DÉTAIL'!D512</f>
        <v>0</v>
      </c>
      <c r="E42" s="793">
        <f>'Rapport de coûts - DÉTAIL'!E512</f>
        <v>0</v>
      </c>
      <c r="F42" s="793">
        <f>'Rapport de coûts - DÉTAIL'!F512</f>
        <v>0</v>
      </c>
      <c r="G42" s="793">
        <f>'Rapport de coûts - DÉTAIL'!G512</f>
        <v>0</v>
      </c>
      <c r="H42" s="793">
        <f>'Rapport de coûts - DÉTAIL'!H512</f>
        <v>0</v>
      </c>
      <c r="I42" s="793">
        <f t="shared" si="0"/>
        <v>0</v>
      </c>
      <c r="J42" s="692"/>
    </row>
    <row r="43" spans="1:10">
      <c r="A43" s="798" t="s">
        <v>1773</v>
      </c>
      <c r="B43" s="797" t="s">
        <v>909</v>
      </c>
      <c r="C43" s="793">
        <f>'Rapport de coûts - DÉTAIL'!C522</f>
        <v>0</v>
      </c>
      <c r="D43" s="793">
        <f>'Rapport de coûts - DÉTAIL'!D522</f>
        <v>0</v>
      </c>
      <c r="E43" s="793">
        <f>'Rapport de coûts - DÉTAIL'!E522</f>
        <v>0</v>
      </c>
      <c r="F43" s="793">
        <f>'Rapport de coûts - DÉTAIL'!F522</f>
        <v>0</v>
      </c>
      <c r="G43" s="793">
        <f>'Rapport de coûts - DÉTAIL'!G522</f>
        <v>0</v>
      </c>
      <c r="H43" s="793">
        <f>'Rapport de coûts - DÉTAIL'!H522</f>
        <v>0</v>
      </c>
      <c r="I43" s="793">
        <f t="shared" si="0"/>
        <v>0</v>
      </c>
      <c r="J43" s="692"/>
    </row>
    <row r="44" spans="1:10">
      <c r="A44" s="798" t="s">
        <v>1774</v>
      </c>
      <c r="B44" s="797" t="s">
        <v>915</v>
      </c>
      <c r="C44" s="793">
        <f>'Rapport de coûts - DÉTAIL'!C531</f>
        <v>0</v>
      </c>
      <c r="D44" s="793">
        <f>'Rapport de coûts - DÉTAIL'!D531</f>
        <v>0</v>
      </c>
      <c r="E44" s="793">
        <f>'Rapport de coûts - DÉTAIL'!E531</f>
        <v>0</v>
      </c>
      <c r="F44" s="793">
        <f>'Rapport de coûts - DÉTAIL'!F531</f>
        <v>0</v>
      </c>
      <c r="G44" s="793">
        <f>'Rapport de coûts - DÉTAIL'!G531</f>
        <v>0</v>
      </c>
      <c r="H44" s="793">
        <f>'Rapport de coûts - DÉTAIL'!H531</f>
        <v>0</v>
      </c>
      <c r="I44" s="793">
        <f t="shared" si="0"/>
        <v>0</v>
      </c>
      <c r="J44" s="692"/>
    </row>
    <row r="45" spans="1:10">
      <c r="A45" s="798" t="s">
        <v>1775</v>
      </c>
      <c r="B45" s="797" t="s">
        <v>918</v>
      </c>
      <c r="C45" s="793">
        <f>'Rapport de coûts - DÉTAIL'!C542</f>
        <v>0</v>
      </c>
      <c r="D45" s="793">
        <f>'Rapport de coûts - DÉTAIL'!D542</f>
        <v>0</v>
      </c>
      <c r="E45" s="793">
        <f>'Rapport de coûts - DÉTAIL'!E542</f>
        <v>0</v>
      </c>
      <c r="F45" s="793">
        <f>'Rapport de coûts - DÉTAIL'!F542</f>
        <v>0</v>
      </c>
      <c r="G45" s="793">
        <f>'Rapport de coûts - DÉTAIL'!G542</f>
        <v>0</v>
      </c>
      <c r="H45" s="793">
        <f>'Rapport de coûts - DÉTAIL'!H542</f>
        <v>0</v>
      </c>
      <c r="I45" s="793">
        <f t="shared" si="0"/>
        <v>0</v>
      </c>
      <c r="J45" s="692"/>
    </row>
    <row r="46" spans="1:10">
      <c r="A46" s="798" t="s">
        <v>1776</v>
      </c>
      <c r="B46" s="797" t="s">
        <v>921</v>
      </c>
      <c r="C46" s="793">
        <f>'Rapport de coûts - DÉTAIL'!C560</f>
        <v>0</v>
      </c>
      <c r="D46" s="793">
        <f>'Rapport de coûts - DÉTAIL'!D560</f>
        <v>0</v>
      </c>
      <c r="E46" s="793">
        <f>'Rapport de coûts - DÉTAIL'!E560</f>
        <v>0</v>
      </c>
      <c r="F46" s="793">
        <f>'Rapport de coûts - DÉTAIL'!F560</f>
        <v>0</v>
      </c>
      <c r="G46" s="793">
        <f>'Rapport de coûts - DÉTAIL'!G560</f>
        <v>0</v>
      </c>
      <c r="H46" s="793">
        <f>'Rapport de coûts - DÉTAIL'!H560</f>
        <v>0</v>
      </c>
      <c r="I46" s="793">
        <f t="shared" si="0"/>
        <v>0</v>
      </c>
      <c r="J46" s="692"/>
    </row>
    <row r="47" spans="1:10">
      <c r="A47" s="798" t="s">
        <v>1777</v>
      </c>
      <c r="B47" s="797" t="s">
        <v>932</v>
      </c>
      <c r="C47" s="793">
        <f>'Rapport de coûts - DÉTAIL'!C572</f>
        <v>0</v>
      </c>
      <c r="D47" s="793">
        <f>'Rapport de coûts - DÉTAIL'!D572</f>
        <v>0</v>
      </c>
      <c r="E47" s="793">
        <f>'Rapport de coûts - DÉTAIL'!E572</f>
        <v>0</v>
      </c>
      <c r="F47" s="793">
        <f>'Rapport de coûts - DÉTAIL'!F572</f>
        <v>0</v>
      </c>
      <c r="G47" s="793">
        <f>'Rapport de coûts - DÉTAIL'!G572</f>
        <v>0</v>
      </c>
      <c r="H47" s="793">
        <f>'Rapport de coûts - DÉTAIL'!H572</f>
        <v>0</v>
      </c>
      <c r="I47" s="793">
        <f t="shared" si="0"/>
        <v>0</v>
      </c>
      <c r="J47" s="692"/>
    </row>
    <row r="48" spans="1:10">
      <c r="A48" s="798" t="s">
        <v>1778</v>
      </c>
      <c r="B48" s="797" t="s">
        <v>940</v>
      </c>
      <c r="C48" s="793">
        <f>'Rapport de coûts - DÉTAIL'!C585</f>
        <v>0</v>
      </c>
      <c r="D48" s="793">
        <f>'Rapport de coûts - DÉTAIL'!D585</f>
        <v>0</v>
      </c>
      <c r="E48" s="793">
        <f>'Rapport de coûts - DÉTAIL'!E585</f>
        <v>0</v>
      </c>
      <c r="F48" s="793">
        <f>'Rapport de coûts - DÉTAIL'!F585</f>
        <v>0</v>
      </c>
      <c r="G48" s="793">
        <f>'Rapport de coûts - DÉTAIL'!G585</f>
        <v>0</v>
      </c>
      <c r="H48" s="793">
        <f>'Rapport de coûts - DÉTAIL'!H585</f>
        <v>0</v>
      </c>
      <c r="I48" s="793">
        <f t="shared" si="0"/>
        <v>0</v>
      </c>
      <c r="J48" s="692"/>
    </row>
    <row r="49" spans="1:10">
      <c r="A49" s="798" t="s">
        <v>1779</v>
      </c>
      <c r="B49" s="797" t="s">
        <v>945</v>
      </c>
      <c r="C49" s="793">
        <f>'Rapport de coûts - DÉTAIL'!C595</f>
        <v>0</v>
      </c>
      <c r="D49" s="793">
        <f>'Rapport de coûts - DÉTAIL'!D595</f>
        <v>0</v>
      </c>
      <c r="E49" s="793">
        <f>'Rapport de coûts - DÉTAIL'!E595</f>
        <v>0</v>
      </c>
      <c r="F49" s="793">
        <f>'Rapport de coûts - DÉTAIL'!F595</f>
        <v>0</v>
      </c>
      <c r="G49" s="793">
        <f>'Rapport de coûts - DÉTAIL'!G595</f>
        <v>0</v>
      </c>
      <c r="H49" s="793">
        <f>'Rapport de coûts - DÉTAIL'!H595</f>
        <v>0</v>
      </c>
      <c r="I49" s="793">
        <f t="shared" si="0"/>
        <v>0</v>
      </c>
      <c r="J49" s="692"/>
    </row>
    <row r="50" spans="1:10">
      <c r="A50" s="798" t="s">
        <v>1780</v>
      </c>
      <c r="B50" s="797" t="s">
        <v>1781</v>
      </c>
      <c r="C50" s="793">
        <f>'Rapport de coûts - DÉTAIL'!C606</f>
        <v>0</v>
      </c>
      <c r="D50" s="793">
        <f>'Rapport de coûts - DÉTAIL'!D606</f>
        <v>0</v>
      </c>
      <c r="E50" s="793">
        <f>'Rapport de coûts - DÉTAIL'!E606</f>
        <v>0</v>
      </c>
      <c r="F50" s="793">
        <f>'Rapport de coûts - DÉTAIL'!F606</f>
        <v>0</v>
      </c>
      <c r="G50" s="793">
        <f>'Rapport de coûts - DÉTAIL'!G606</f>
        <v>0</v>
      </c>
      <c r="H50" s="793">
        <f>'Rapport de coûts - DÉTAIL'!H606</f>
        <v>0</v>
      </c>
      <c r="I50" s="793">
        <f t="shared" si="0"/>
        <v>0</v>
      </c>
      <c r="J50" s="692"/>
    </row>
    <row r="51" spans="1:10">
      <c r="A51" s="798" t="s">
        <v>1782</v>
      </c>
      <c r="B51" s="797" t="s">
        <v>949</v>
      </c>
      <c r="C51" s="793">
        <f>'Rapport de coûts - DÉTAIL'!C615</f>
        <v>0</v>
      </c>
      <c r="D51" s="793">
        <f>'Rapport de coûts - DÉTAIL'!D615</f>
        <v>0</v>
      </c>
      <c r="E51" s="793">
        <f>'Rapport de coûts - DÉTAIL'!E615</f>
        <v>0</v>
      </c>
      <c r="F51" s="793">
        <f>'Rapport de coûts - DÉTAIL'!F615</f>
        <v>0</v>
      </c>
      <c r="G51" s="793">
        <f>'Rapport de coûts - DÉTAIL'!G615</f>
        <v>0</v>
      </c>
      <c r="H51" s="793">
        <f>'Rapport de coûts - DÉTAIL'!H615</f>
        <v>0</v>
      </c>
      <c r="I51" s="793">
        <f t="shared" si="0"/>
        <v>0</v>
      </c>
      <c r="J51" s="692"/>
    </row>
    <row r="52" spans="1:10">
      <c r="A52" s="798" t="s">
        <v>1783</v>
      </c>
      <c r="B52" s="797" t="s">
        <v>1784</v>
      </c>
      <c r="C52" s="793">
        <f>'Rapport de coûts - DÉTAIL'!C627</f>
        <v>0</v>
      </c>
      <c r="D52" s="793">
        <f>'Rapport de coûts - DÉTAIL'!D627</f>
        <v>0</v>
      </c>
      <c r="E52" s="793">
        <f>'Rapport de coûts - DÉTAIL'!E627</f>
        <v>0</v>
      </c>
      <c r="F52" s="793">
        <f>'Rapport de coûts - DÉTAIL'!F627</f>
        <v>0</v>
      </c>
      <c r="G52" s="793">
        <f>'Rapport de coûts - DÉTAIL'!G627</f>
        <v>0</v>
      </c>
      <c r="H52" s="793">
        <f>'Rapport de coûts - DÉTAIL'!H627</f>
        <v>0</v>
      </c>
      <c r="I52" s="793">
        <f t="shared" si="0"/>
        <v>0</v>
      </c>
      <c r="J52" s="692"/>
    </row>
    <row r="53" spans="1:10">
      <c r="A53" s="798" t="s">
        <v>1785</v>
      </c>
      <c r="B53" s="797" t="s">
        <v>1786</v>
      </c>
      <c r="C53" s="793">
        <f>'Rapport de coûts - DÉTAIL'!C635</f>
        <v>0</v>
      </c>
      <c r="D53" s="793">
        <f>'Rapport de coûts - DÉTAIL'!D635</f>
        <v>0</v>
      </c>
      <c r="E53" s="793">
        <f>'Rapport de coûts - DÉTAIL'!E635</f>
        <v>0</v>
      </c>
      <c r="F53" s="793">
        <f>'Rapport de coûts - DÉTAIL'!F635</f>
        <v>0</v>
      </c>
      <c r="G53" s="793">
        <f>'Rapport de coûts - DÉTAIL'!G635</f>
        <v>0</v>
      </c>
      <c r="H53" s="793">
        <f>'Rapport de coûts - DÉTAIL'!H635</f>
        <v>0</v>
      </c>
      <c r="I53" s="793">
        <f t="shared" si="0"/>
        <v>0</v>
      </c>
      <c r="J53" s="692"/>
    </row>
    <row r="54" spans="1:10">
      <c r="A54" s="798" t="s">
        <v>1787</v>
      </c>
      <c r="B54" s="797" t="s">
        <v>967</v>
      </c>
      <c r="C54" s="793">
        <f>'Rapport de coûts - DÉTAIL'!C653</f>
        <v>0</v>
      </c>
      <c r="D54" s="793">
        <f>'Rapport de coûts - DÉTAIL'!D653</f>
        <v>0</v>
      </c>
      <c r="E54" s="793">
        <f>'Rapport de coûts - DÉTAIL'!E653</f>
        <v>0</v>
      </c>
      <c r="F54" s="793">
        <f>'Rapport de coûts - DÉTAIL'!F653</f>
        <v>0</v>
      </c>
      <c r="G54" s="793">
        <f>'Rapport de coûts - DÉTAIL'!G653</f>
        <v>0</v>
      </c>
      <c r="H54" s="793">
        <f>'Rapport de coûts - DÉTAIL'!H653</f>
        <v>0</v>
      </c>
      <c r="I54" s="793">
        <f t="shared" si="0"/>
        <v>0</v>
      </c>
      <c r="J54" s="692"/>
    </row>
    <row r="55" spans="1:10" ht="16" customHeight="1">
      <c r="A55" s="798"/>
      <c r="B55" s="797"/>
      <c r="C55" s="802"/>
      <c r="D55" s="802"/>
      <c r="E55" s="802"/>
      <c r="F55" s="802"/>
      <c r="G55" s="802"/>
      <c r="H55" s="802"/>
      <c r="I55" s="803"/>
      <c r="J55" s="804"/>
    </row>
    <row r="56" spans="1:10" ht="15" customHeight="1">
      <c r="A56" s="798"/>
      <c r="B56" s="377" t="s">
        <v>2751</v>
      </c>
      <c r="C56" s="802"/>
      <c r="D56" s="802"/>
      <c r="E56" s="802"/>
      <c r="F56" s="802"/>
      <c r="G56" s="802"/>
      <c r="H56" s="802"/>
      <c r="I56" s="803"/>
      <c r="J56" s="804"/>
    </row>
    <row r="57" spans="1:10" hidden="1">
      <c r="A57" s="798" t="s">
        <v>2752</v>
      </c>
      <c r="B57" s="797" t="s">
        <v>1294</v>
      </c>
      <c r="C57" s="793">
        <f>'Rapport de coûts - DÉTAIL'!C664</f>
        <v>0</v>
      </c>
      <c r="D57" s="793">
        <f>'Rapport de coûts - DÉTAIL'!D664</f>
        <v>0</v>
      </c>
      <c r="E57" s="793">
        <f>'Rapport de coûts - DÉTAIL'!E664</f>
        <v>0</v>
      </c>
      <c r="F57" s="793">
        <f>'Rapport de coûts - DÉTAIL'!F664</f>
        <v>0</v>
      </c>
      <c r="G57" s="793">
        <f>'Rapport de coûts - DÉTAIL'!G664</f>
        <v>0</v>
      </c>
      <c r="H57" s="793">
        <f>'Rapport de coûts - DÉTAIL'!H664</f>
        <v>0</v>
      </c>
      <c r="I57" s="793">
        <f>+H57-G57</f>
        <v>0</v>
      </c>
      <c r="J57" s="692"/>
    </row>
    <row r="58" spans="1:10" hidden="1">
      <c r="A58" s="798" t="s">
        <v>2753</v>
      </c>
      <c r="B58" s="797" t="s">
        <v>1295</v>
      </c>
      <c r="C58" s="793">
        <f>'Rapport de coûts - DÉTAIL'!C682</f>
        <v>0</v>
      </c>
      <c r="D58" s="793">
        <f>'Rapport de coûts - DÉTAIL'!D682</f>
        <v>0</v>
      </c>
      <c r="E58" s="793">
        <f>'Rapport de coûts - DÉTAIL'!E682</f>
        <v>0</v>
      </c>
      <c r="F58" s="793">
        <f>'Rapport de coûts - DÉTAIL'!F682</f>
        <v>0</v>
      </c>
      <c r="G58" s="793">
        <f>'Rapport de coûts - DÉTAIL'!G682</f>
        <v>0</v>
      </c>
      <c r="H58" s="793">
        <f>'Rapport de coûts - DÉTAIL'!H682</f>
        <v>0</v>
      </c>
      <c r="I58" s="793">
        <f t="shared" ref="I58:I64" si="2">+H58-G58</f>
        <v>0</v>
      </c>
      <c r="J58" s="692"/>
    </row>
    <row r="59" spans="1:10" hidden="1">
      <c r="A59" s="798" t="s">
        <v>2754</v>
      </c>
      <c r="B59" s="797" t="s">
        <v>1296</v>
      </c>
      <c r="C59" s="793">
        <f>'Rapport de coûts - DÉTAIL'!C703</f>
        <v>0</v>
      </c>
      <c r="D59" s="793">
        <f>'Rapport de coûts - DÉTAIL'!D703</f>
        <v>0</v>
      </c>
      <c r="E59" s="793">
        <f>'Rapport de coûts - DÉTAIL'!E703</f>
        <v>0</v>
      </c>
      <c r="F59" s="793">
        <f>'Rapport de coûts - DÉTAIL'!F703</f>
        <v>0</v>
      </c>
      <c r="G59" s="793">
        <f>'Rapport de coûts - DÉTAIL'!G703</f>
        <v>0</v>
      </c>
      <c r="H59" s="793">
        <f>'Rapport de coûts - DÉTAIL'!H703</f>
        <v>0</v>
      </c>
      <c r="I59" s="793">
        <f t="shared" si="2"/>
        <v>0</v>
      </c>
      <c r="J59" s="692"/>
    </row>
    <row r="60" spans="1:10" hidden="1">
      <c r="A60" s="798" t="s">
        <v>2755</v>
      </c>
      <c r="B60" s="797" t="s">
        <v>1264</v>
      </c>
      <c r="C60" s="793">
        <f>'Rapport de coûts - DÉTAIL'!C731</f>
        <v>0</v>
      </c>
      <c r="D60" s="793">
        <f>'Rapport de coûts - DÉTAIL'!D731</f>
        <v>0</v>
      </c>
      <c r="E60" s="793">
        <f>'Rapport de coûts - DÉTAIL'!E731</f>
        <v>0</v>
      </c>
      <c r="F60" s="793">
        <f>'Rapport de coûts - DÉTAIL'!F731</f>
        <v>0</v>
      </c>
      <c r="G60" s="793">
        <f>'Rapport de coûts - DÉTAIL'!G731</f>
        <v>0</v>
      </c>
      <c r="H60" s="793">
        <f>'Rapport de coûts - DÉTAIL'!H731</f>
        <v>0</v>
      </c>
      <c r="I60" s="793">
        <f t="shared" si="2"/>
        <v>0</v>
      </c>
      <c r="J60" s="692"/>
    </row>
    <row r="61" spans="1:10" hidden="1">
      <c r="A61" s="798" t="s">
        <v>2756</v>
      </c>
      <c r="B61" s="797" t="s">
        <v>1301</v>
      </c>
      <c r="C61" s="793">
        <f>'Rapport de coûts - DÉTAIL'!C766</f>
        <v>0</v>
      </c>
      <c r="D61" s="793">
        <f>'Rapport de coûts - DÉTAIL'!D766</f>
        <v>0</v>
      </c>
      <c r="E61" s="793">
        <f>'Rapport de coûts - DÉTAIL'!E766</f>
        <v>0</v>
      </c>
      <c r="F61" s="793">
        <f>'Rapport de coûts - DÉTAIL'!F766</f>
        <v>0</v>
      </c>
      <c r="G61" s="793">
        <f>'Rapport de coûts - DÉTAIL'!G766</f>
        <v>0</v>
      </c>
      <c r="H61" s="793">
        <f>'Rapport de coûts - DÉTAIL'!H766</f>
        <v>0</v>
      </c>
      <c r="I61" s="793">
        <f t="shared" si="2"/>
        <v>0</v>
      </c>
      <c r="J61" s="692"/>
    </row>
    <row r="62" spans="1:10" hidden="1">
      <c r="A62" s="798" t="s">
        <v>2757</v>
      </c>
      <c r="B62" s="797" t="s">
        <v>1333</v>
      </c>
      <c r="C62" s="793">
        <f>'Rapport de coûts - DÉTAIL'!C780</f>
        <v>0</v>
      </c>
      <c r="D62" s="793">
        <f>'Rapport de coûts - DÉTAIL'!D780</f>
        <v>0</v>
      </c>
      <c r="E62" s="793">
        <f>'Rapport de coûts - DÉTAIL'!E780</f>
        <v>0</v>
      </c>
      <c r="F62" s="793">
        <f>'Rapport de coûts - DÉTAIL'!F780</f>
        <v>0</v>
      </c>
      <c r="G62" s="793">
        <f>'Rapport de coûts - DÉTAIL'!G780</f>
        <v>0</v>
      </c>
      <c r="H62" s="793">
        <f>'Rapport de coûts - DÉTAIL'!H780</f>
        <v>0</v>
      </c>
      <c r="I62" s="793">
        <f t="shared" si="2"/>
        <v>0</v>
      </c>
      <c r="J62" s="692"/>
    </row>
    <row r="63" spans="1:10" hidden="1">
      <c r="A63" s="798" t="s">
        <v>2758</v>
      </c>
      <c r="B63" s="797" t="s">
        <v>1539</v>
      </c>
      <c r="C63" s="793">
        <f>'Rapport de coûts - DÉTAIL'!C785</f>
        <v>0</v>
      </c>
      <c r="D63" s="793">
        <f>'Rapport de coûts - DÉTAIL'!D785</f>
        <v>0</v>
      </c>
      <c r="E63" s="793">
        <f>'Rapport de coûts - DÉTAIL'!E785</f>
        <v>0</v>
      </c>
      <c r="F63" s="793">
        <f>'Rapport de coûts - DÉTAIL'!F785</f>
        <v>0</v>
      </c>
      <c r="G63" s="793">
        <f>'Rapport de coûts - DÉTAIL'!G785</f>
        <v>0</v>
      </c>
      <c r="H63" s="793">
        <f>'Rapport de coûts - DÉTAIL'!H785</f>
        <v>0</v>
      </c>
      <c r="I63" s="793">
        <f t="shared" si="2"/>
        <v>0</v>
      </c>
      <c r="J63" s="692"/>
    </row>
    <row r="64" spans="1:10" hidden="1">
      <c r="A64" s="798" t="s">
        <v>2759</v>
      </c>
      <c r="B64" s="797" t="s">
        <v>1522</v>
      </c>
      <c r="C64" s="793">
        <f>'Rapport de coûts - DÉTAIL'!C808</f>
        <v>0</v>
      </c>
      <c r="D64" s="793">
        <f>'Rapport de coûts - DÉTAIL'!D808</f>
        <v>0</v>
      </c>
      <c r="E64" s="793">
        <f>'Rapport de coûts - DÉTAIL'!E808</f>
        <v>0</v>
      </c>
      <c r="F64" s="793">
        <f>'Rapport de coûts - DÉTAIL'!F808</f>
        <v>0</v>
      </c>
      <c r="G64" s="793">
        <f>'Rapport de coûts - DÉTAIL'!G808</f>
        <v>0</v>
      </c>
      <c r="H64" s="793">
        <f>'Rapport de coûts - DÉTAIL'!H808</f>
        <v>0</v>
      </c>
      <c r="I64" s="793">
        <f t="shared" si="2"/>
        <v>0</v>
      </c>
      <c r="J64" s="692"/>
    </row>
    <row r="65" spans="1:81" s="507" customFormat="1" ht="14" customHeight="1">
      <c r="A65" s="799"/>
      <c r="B65" s="493" t="s">
        <v>1788</v>
      </c>
      <c r="C65" s="494">
        <f>SUM(C13:C64)</f>
        <v>0</v>
      </c>
      <c r="D65" s="494">
        <f t="shared" ref="D65:H65" si="3">SUM(D13:D64)</f>
        <v>0</v>
      </c>
      <c r="E65" s="494">
        <f t="shared" si="3"/>
        <v>0</v>
      </c>
      <c r="F65" s="494">
        <f t="shared" si="3"/>
        <v>0</v>
      </c>
      <c r="G65" s="494">
        <f t="shared" si="3"/>
        <v>0</v>
      </c>
      <c r="H65" s="494">
        <f t="shared" si="3"/>
        <v>0</v>
      </c>
      <c r="I65" s="494">
        <f>SUM(I13:I64)</f>
        <v>0</v>
      </c>
      <c r="J65" s="800"/>
      <c r="K65" s="710"/>
      <c r="L65" s="710"/>
      <c r="M65" s="710"/>
      <c r="N65" s="710"/>
      <c r="O65" s="710"/>
      <c r="P65" s="710"/>
      <c r="Q65" s="710"/>
      <c r="R65" s="710"/>
      <c r="S65" s="710"/>
      <c r="T65" s="710"/>
      <c r="U65" s="710"/>
      <c r="V65" s="710"/>
      <c r="W65" s="710"/>
      <c r="X65" s="710"/>
      <c r="Y65" s="710"/>
      <c r="Z65" s="710"/>
      <c r="AA65" s="710"/>
      <c r="AB65" s="710"/>
      <c r="AC65" s="710"/>
      <c r="AD65" s="710"/>
      <c r="AE65" s="710"/>
      <c r="AF65" s="710"/>
      <c r="AG65" s="710"/>
      <c r="AH65" s="710"/>
      <c r="AI65" s="710"/>
      <c r="AJ65" s="710"/>
      <c r="AK65" s="710"/>
      <c r="AL65" s="710"/>
      <c r="AM65" s="710"/>
      <c r="AN65" s="710"/>
      <c r="AO65" s="710"/>
      <c r="AP65" s="710"/>
      <c r="AQ65" s="710"/>
      <c r="AR65" s="710"/>
      <c r="AS65" s="710"/>
      <c r="AT65" s="710"/>
      <c r="AU65" s="710"/>
      <c r="AV65" s="710"/>
      <c r="AW65" s="710"/>
      <c r="AX65" s="710"/>
      <c r="AY65" s="710"/>
      <c r="AZ65" s="710"/>
      <c r="BA65" s="710"/>
      <c r="BB65" s="710"/>
      <c r="BC65" s="710"/>
      <c r="BD65" s="710"/>
      <c r="BE65" s="710"/>
      <c r="BF65" s="710"/>
      <c r="BG65" s="710"/>
      <c r="BH65" s="710"/>
      <c r="BI65" s="710"/>
      <c r="BJ65" s="710"/>
      <c r="BK65" s="710"/>
      <c r="BL65" s="710"/>
      <c r="BM65" s="710"/>
      <c r="BN65" s="710"/>
      <c r="BO65" s="710"/>
      <c r="BP65" s="710"/>
      <c r="BQ65" s="710"/>
      <c r="BR65" s="710"/>
      <c r="BS65" s="710"/>
      <c r="BT65" s="710"/>
      <c r="BU65" s="710"/>
      <c r="BV65" s="710"/>
      <c r="BW65" s="710"/>
      <c r="BX65" s="710"/>
      <c r="BY65" s="710"/>
      <c r="BZ65" s="710"/>
      <c r="CA65" s="710"/>
      <c r="CB65" s="710"/>
      <c r="CC65" s="710"/>
    </row>
    <row r="66" spans="1:81" ht="14" customHeight="1">
      <c r="A66" s="1039" t="s">
        <v>2766</v>
      </c>
      <c r="B66" s="1040"/>
      <c r="C66" s="802"/>
      <c r="D66" s="802"/>
      <c r="E66" s="802"/>
      <c r="F66" s="802"/>
      <c r="G66" s="802"/>
      <c r="H66" s="802"/>
      <c r="I66" s="803"/>
      <c r="J66" s="804"/>
    </row>
    <row r="67" spans="1:81">
      <c r="A67" s="798" t="s">
        <v>1790</v>
      </c>
      <c r="B67" s="797" t="s">
        <v>983</v>
      </c>
      <c r="C67" s="793">
        <f>'Rapport de coûts - DÉTAIL'!C835</f>
        <v>0</v>
      </c>
      <c r="D67" s="793">
        <f>'Rapport de coûts - DÉTAIL'!D835</f>
        <v>0</v>
      </c>
      <c r="E67" s="793">
        <f>'Rapport de coûts - DÉTAIL'!E835</f>
        <v>0</v>
      </c>
      <c r="F67" s="793">
        <f>'Rapport de coûts - DÉTAIL'!F835</f>
        <v>0</v>
      </c>
      <c r="G67" s="793">
        <f>'Rapport de coûts - DÉTAIL'!G835</f>
        <v>0</v>
      </c>
      <c r="H67" s="793">
        <f>'Rapport de coûts - DÉTAIL'!H835</f>
        <v>0</v>
      </c>
      <c r="I67" s="793">
        <f t="shared" si="0"/>
        <v>0</v>
      </c>
      <c r="J67" s="692"/>
    </row>
    <row r="68" spans="1:81" ht="13">
      <c r="A68" s="798" t="s">
        <v>1791</v>
      </c>
      <c r="B68" s="805" t="s">
        <v>1792</v>
      </c>
      <c r="C68" s="793">
        <f>'Rapport de coûts - DÉTAIL'!C845</f>
        <v>0</v>
      </c>
      <c r="D68" s="793">
        <f>'Rapport de coûts - DÉTAIL'!D845</f>
        <v>0</v>
      </c>
      <c r="E68" s="793">
        <f>'Rapport de coûts - DÉTAIL'!E845</f>
        <v>0</v>
      </c>
      <c r="F68" s="793">
        <f>'Rapport de coûts - DÉTAIL'!F845</f>
        <v>0</v>
      </c>
      <c r="G68" s="793">
        <f>'Rapport de coûts - DÉTAIL'!G845</f>
        <v>0</v>
      </c>
      <c r="H68" s="793">
        <f>'Rapport de coûts - DÉTAIL'!H845</f>
        <v>0</v>
      </c>
      <c r="I68" s="793">
        <f t="shared" si="0"/>
        <v>0</v>
      </c>
      <c r="J68" s="692"/>
    </row>
    <row r="69" spans="1:81">
      <c r="A69" s="798" t="s">
        <v>1793</v>
      </c>
      <c r="B69" s="797" t="s">
        <v>1114</v>
      </c>
      <c r="C69" s="793">
        <f>'Rapport de coûts - DÉTAIL'!C868</f>
        <v>0</v>
      </c>
      <c r="D69" s="793">
        <f>'Rapport de coûts - DÉTAIL'!D868</f>
        <v>0</v>
      </c>
      <c r="E69" s="793">
        <f>'Rapport de coûts - DÉTAIL'!E868</f>
        <v>0</v>
      </c>
      <c r="F69" s="793">
        <f>'Rapport de coûts - DÉTAIL'!F868</f>
        <v>0</v>
      </c>
      <c r="G69" s="793">
        <f>'Rapport de coûts - DÉTAIL'!G868</f>
        <v>0</v>
      </c>
      <c r="H69" s="793">
        <f>'Rapport de coûts - DÉTAIL'!H868</f>
        <v>0</v>
      </c>
      <c r="I69" s="793">
        <f t="shared" si="0"/>
        <v>0</v>
      </c>
      <c r="J69" s="692"/>
    </row>
    <row r="70" spans="1:81">
      <c r="A70" s="798" t="s">
        <v>1794</v>
      </c>
      <c r="B70" s="797" t="s">
        <v>1116</v>
      </c>
      <c r="C70" s="793">
        <f>'Rapport de coûts - DÉTAIL'!C881</f>
        <v>0</v>
      </c>
      <c r="D70" s="793">
        <f>'Rapport de coûts - DÉTAIL'!D881</f>
        <v>0</v>
      </c>
      <c r="E70" s="793">
        <f>'Rapport de coûts - DÉTAIL'!E881</f>
        <v>0</v>
      </c>
      <c r="F70" s="793">
        <f>'Rapport de coûts - DÉTAIL'!F881</f>
        <v>0</v>
      </c>
      <c r="G70" s="793">
        <f>'Rapport de coûts - DÉTAIL'!G881</f>
        <v>0</v>
      </c>
      <c r="H70" s="793">
        <f>'Rapport de coûts - DÉTAIL'!H881</f>
        <v>0</v>
      </c>
      <c r="I70" s="793">
        <f t="shared" si="0"/>
        <v>0</v>
      </c>
      <c r="J70" s="692"/>
    </row>
    <row r="71" spans="1:81">
      <c r="A71" s="798" t="s">
        <v>1795</v>
      </c>
      <c r="B71" s="797" t="s">
        <v>1796</v>
      </c>
      <c r="C71" s="793">
        <f>'Rapport de coûts - DÉTAIL'!C902</f>
        <v>0</v>
      </c>
      <c r="D71" s="793">
        <f>'Rapport de coûts - DÉTAIL'!D902</f>
        <v>0</v>
      </c>
      <c r="E71" s="793">
        <f>'Rapport de coûts - DÉTAIL'!E902</f>
        <v>0</v>
      </c>
      <c r="F71" s="793">
        <f>'Rapport de coûts - DÉTAIL'!F902</f>
        <v>0</v>
      </c>
      <c r="G71" s="793">
        <f>'Rapport de coûts - DÉTAIL'!G902</f>
        <v>0</v>
      </c>
      <c r="H71" s="793">
        <f>'Rapport de coûts - DÉTAIL'!H902</f>
        <v>0</v>
      </c>
      <c r="I71" s="793">
        <f t="shared" si="0"/>
        <v>0</v>
      </c>
      <c r="J71" s="692"/>
    </row>
    <row r="72" spans="1:81">
      <c r="A72" s="798" t="s">
        <v>1797</v>
      </c>
      <c r="B72" s="797" t="s">
        <v>1798</v>
      </c>
      <c r="C72" s="793">
        <f>'Rapport de coûts - DÉTAIL'!C925</f>
        <v>0</v>
      </c>
      <c r="D72" s="793">
        <f>'Rapport de coûts - DÉTAIL'!D925</f>
        <v>0</v>
      </c>
      <c r="E72" s="793">
        <f>'Rapport de coûts - DÉTAIL'!E925</f>
        <v>0</v>
      </c>
      <c r="F72" s="793">
        <f>'Rapport de coûts - DÉTAIL'!F925</f>
        <v>0</v>
      </c>
      <c r="G72" s="793">
        <f>'Rapport de coûts - DÉTAIL'!G925</f>
        <v>0</v>
      </c>
      <c r="H72" s="793">
        <f>'Rapport de coûts - DÉTAIL'!H925</f>
        <v>0</v>
      </c>
      <c r="I72" s="793">
        <f t="shared" si="0"/>
        <v>0</v>
      </c>
      <c r="J72" s="692"/>
    </row>
    <row r="73" spans="1:81">
      <c r="A73" s="798" t="s">
        <v>1799</v>
      </c>
      <c r="B73" s="797" t="s">
        <v>1054</v>
      </c>
      <c r="C73" s="793">
        <f>'Rapport de coûts - DÉTAIL'!C944</f>
        <v>0</v>
      </c>
      <c r="D73" s="793">
        <f>'Rapport de coûts - DÉTAIL'!D944</f>
        <v>0</v>
      </c>
      <c r="E73" s="793">
        <f>'Rapport de coûts - DÉTAIL'!E944</f>
        <v>0</v>
      </c>
      <c r="F73" s="793">
        <f>'Rapport de coûts - DÉTAIL'!F944</f>
        <v>0</v>
      </c>
      <c r="G73" s="793">
        <f>'Rapport de coûts - DÉTAIL'!G944</f>
        <v>0</v>
      </c>
      <c r="H73" s="793">
        <f>'Rapport de coûts - DÉTAIL'!H944</f>
        <v>0</v>
      </c>
      <c r="I73" s="793">
        <f t="shared" si="0"/>
        <v>0</v>
      </c>
      <c r="J73" s="692"/>
    </row>
    <row r="74" spans="1:81">
      <c r="A74" s="798" t="s">
        <v>1800</v>
      </c>
      <c r="B74" s="797" t="s">
        <v>1801</v>
      </c>
      <c r="C74" s="793">
        <f>'Rapport de coûts - DÉTAIL'!C953</f>
        <v>0</v>
      </c>
      <c r="D74" s="793">
        <f>'Rapport de coûts - DÉTAIL'!D953</f>
        <v>0</v>
      </c>
      <c r="E74" s="793">
        <f>'Rapport de coûts - DÉTAIL'!E953</f>
        <v>0</v>
      </c>
      <c r="F74" s="793">
        <f>'Rapport de coûts - DÉTAIL'!F953</f>
        <v>0</v>
      </c>
      <c r="G74" s="793">
        <f>'Rapport de coûts - DÉTAIL'!G953</f>
        <v>0</v>
      </c>
      <c r="H74" s="793">
        <f>'Rapport de coûts - DÉTAIL'!H953</f>
        <v>0</v>
      </c>
      <c r="I74" s="793">
        <f t="shared" si="0"/>
        <v>0</v>
      </c>
      <c r="J74" s="692"/>
    </row>
    <row r="75" spans="1:81">
      <c r="A75" s="798" t="s">
        <v>1802</v>
      </c>
      <c r="B75" s="797" t="s">
        <v>1803</v>
      </c>
      <c r="C75" s="793">
        <f>'Rapport de coûts - DÉTAIL'!C969</f>
        <v>0</v>
      </c>
      <c r="D75" s="793">
        <f>'Rapport de coûts - DÉTAIL'!D969</f>
        <v>0</v>
      </c>
      <c r="E75" s="793">
        <f>'Rapport de coûts - DÉTAIL'!E969</f>
        <v>0</v>
      </c>
      <c r="F75" s="793">
        <f>'Rapport de coûts - DÉTAIL'!F969</f>
        <v>0</v>
      </c>
      <c r="G75" s="793">
        <f>'Rapport de coûts - DÉTAIL'!G969</f>
        <v>0</v>
      </c>
      <c r="H75" s="793">
        <f>'Rapport de coûts - DÉTAIL'!H969</f>
        <v>0</v>
      </c>
      <c r="I75" s="793">
        <f t="shared" si="0"/>
        <v>0</v>
      </c>
      <c r="J75" s="692"/>
    </row>
    <row r="76" spans="1:81">
      <c r="A76" s="798" t="s">
        <v>1804</v>
      </c>
      <c r="B76" s="797" t="s">
        <v>645</v>
      </c>
      <c r="C76" s="793">
        <f>'Rapport de coûts - DÉTAIL'!C994</f>
        <v>0</v>
      </c>
      <c r="D76" s="793">
        <f>'Rapport de coûts - DÉTAIL'!D994</f>
        <v>0</v>
      </c>
      <c r="E76" s="793">
        <f>'Rapport de coûts - DÉTAIL'!E994</f>
        <v>0</v>
      </c>
      <c r="F76" s="793">
        <f>'Rapport de coûts - DÉTAIL'!F994</f>
        <v>0</v>
      </c>
      <c r="G76" s="793">
        <f>'Rapport de coûts - DÉTAIL'!G994</f>
        <v>0</v>
      </c>
      <c r="H76" s="793">
        <f>'Rapport de coûts - DÉTAIL'!H994</f>
        <v>0</v>
      </c>
      <c r="I76" s="793">
        <f t="shared" si="0"/>
        <v>0</v>
      </c>
      <c r="J76" s="692"/>
    </row>
    <row r="77" spans="1:81" s="507" customFormat="1" ht="14" customHeight="1">
      <c r="A77" s="799"/>
      <c r="B77" s="493" t="s">
        <v>1805</v>
      </c>
      <c r="C77" s="494">
        <f>SUM(C67:C76)</f>
        <v>0</v>
      </c>
      <c r="D77" s="494">
        <f t="shared" ref="D77:H77" si="4">SUM(D67:D76)</f>
        <v>0</v>
      </c>
      <c r="E77" s="494">
        <f t="shared" si="4"/>
        <v>0</v>
      </c>
      <c r="F77" s="494">
        <f t="shared" si="4"/>
        <v>0</v>
      </c>
      <c r="G77" s="494">
        <f t="shared" si="4"/>
        <v>0</v>
      </c>
      <c r="H77" s="494">
        <f t="shared" si="4"/>
        <v>0</v>
      </c>
      <c r="I77" s="495">
        <f>+H77-G77</f>
        <v>0</v>
      </c>
      <c r="J77" s="800"/>
      <c r="K77" s="710"/>
      <c r="L77" s="710"/>
      <c r="M77" s="710"/>
      <c r="N77" s="710"/>
      <c r="O77" s="710"/>
      <c r="P77" s="710"/>
      <c r="Q77" s="710"/>
      <c r="R77" s="710"/>
      <c r="S77" s="710"/>
      <c r="T77" s="710"/>
      <c r="U77" s="710"/>
      <c r="V77" s="710"/>
      <c r="W77" s="710"/>
      <c r="X77" s="710"/>
      <c r="Y77" s="710"/>
      <c r="Z77" s="710"/>
      <c r="AA77" s="710"/>
      <c r="AB77" s="710"/>
      <c r="AC77" s="710"/>
      <c r="AD77" s="710"/>
      <c r="AE77" s="710"/>
      <c r="AF77" s="710"/>
      <c r="AG77" s="710"/>
      <c r="AH77" s="710"/>
      <c r="AI77" s="710"/>
      <c r="AJ77" s="710"/>
      <c r="AK77" s="710"/>
      <c r="AL77" s="710"/>
      <c r="AM77" s="710"/>
      <c r="AN77" s="710"/>
      <c r="AO77" s="710"/>
      <c r="AP77" s="710"/>
      <c r="AQ77" s="710"/>
      <c r="AR77" s="710"/>
      <c r="AS77" s="710"/>
      <c r="AT77" s="710"/>
      <c r="AU77" s="710"/>
      <c r="AV77" s="710"/>
      <c r="AW77" s="710"/>
      <c r="AX77" s="710"/>
      <c r="AY77" s="710"/>
      <c r="AZ77" s="710"/>
      <c r="BA77" s="710"/>
      <c r="BB77" s="710"/>
      <c r="BC77" s="710"/>
      <c r="BD77" s="710"/>
      <c r="BE77" s="710"/>
      <c r="BF77" s="710"/>
      <c r="BG77" s="710"/>
      <c r="BH77" s="710"/>
      <c r="BI77" s="710"/>
      <c r="BJ77" s="710"/>
      <c r="BK77" s="710"/>
      <c r="BL77" s="710"/>
      <c r="BM77" s="710"/>
      <c r="BN77" s="710"/>
      <c r="BO77" s="710"/>
      <c r="BP77" s="710"/>
      <c r="BQ77" s="710"/>
      <c r="BR77" s="710"/>
      <c r="BS77" s="710"/>
      <c r="BT77" s="710"/>
      <c r="BU77" s="710"/>
      <c r="BV77" s="710"/>
      <c r="BW77" s="710"/>
      <c r="BX77" s="710"/>
      <c r="BY77" s="710"/>
      <c r="BZ77" s="710"/>
      <c r="CA77" s="710"/>
      <c r="CB77" s="710"/>
      <c r="CC77" s="710"/>
    </row>
    <row r="78" spans="1:81" s="503" customFormat="1" ht="17.25" customHeight="1">
      <c r="A78" s="806"/>
      <c r="B78" s="500" t="s">
        <v>1806</v>
      </c>
      <c r="C78" s="349">
        <f>(C65+C77)</f>
        <v>0</v>
      </c>
      <c r="D78" s="349">
        <f t="shared" ref="D78:I78" si="5">(D65+D77)</f>
        <v>0</v>
      </c>
      <c r="E78" s="349">
        <f t="shared" si="5"/>
        <v>0</v>
      </c>
      <c r="F78" s="349">
        <f t="shared" si="5"/>
        <v>0</v>
      </c>
      <c r="G78" s="349">
        <f t="shared" si="5"/>
        <v>0</v>
      </c>
      <c r="H78" s="349">
        <f t="shared" si="5"/>
        <v>0</v>
      </c>
      <c r="I78" s="878">
        <f t="shared" si="5"/>
        <v>0</v>
      </c>
      <c r="J78" s="807"/>
      <c r="K78" s="711"/>
      <c r="L78" s="711"/>
      <c r="M78" s="711"/>
      <c r="N78" s="711"/>
      <c r="O78" s="711"/>
      <c r="P78" s="711"/>
      <c r="Q78" s="711"/>
      <c r="R78" s="711"/>
      <c r="S78" s="711"/>
      <c r="T78" s="711"/>
      <c r="U78" s="711"/>
      <c r="V78" s="711"/>
      <c r="W78" s="711"/>
      <c r="X78" s="711"/>
      <c r="Y78" s="711"/>
      <c r="Z78" s="711"/>
      <c r="AA78" s="711"/>
      <c r="AB78" s="711"/>
      <c r="AC78" s="711"/>
      <c r="AD78" s="711"/>
      <c r="AE78" s="711"/>
      <c r="AF78" s="711"/>
      <c r="AG78" s="711"/>
      <c r="AH78" s="711"/>
      <c r="AI78" s="711"/>
      <c r="AJ78" s="711"/>
      <c r="AK78" s="711"/>
      <c r="AL78" s="711"/>
      <c r="AM78" s="711"/>
      <c r="AN78" s="711"/>
      <c r="AO78" s="711"/>
      <c r="AP78" s="711"/>
      <c r="AQ78" s="711"/>
      <c r="AR78" s="711"/>
      <c r="AS78" s="711"/>
      <c r="AT78" s="711"/>
      <c r="AU78" s="711"/>
      <c r="AV78" s="711"/>
      <c r="AW78" s="711"/>
      <c r="AX78" s="711"/>
      <c r="AY78" s="711"/>
      <c r="AZ78" s="711"/>
      <c r="BA78" s="711"/>
      <c r="BB78" s="711"/>
      <c r="BC78" s="711"/>
      <c r="BD78" s="711"/>
      <c r="BE78" s="711"/>
      <c r="BF78" s="711"/>
      <c r="BG78" s="711"/>
      <c r="BH78" s="711"/>
      <c r="BI78" s="711"/>
      <c r="BJ78" s="711"/>
      <c r="BK78" s="711"/>
      <c r="BL78" s="711"/>
      <c r="BM78" s="711"/>
      <c r="BN78" s="711"/>
      <c r="BO78" s="711"/>
      <c r="BP78" s="711"/>
      <c r="BQ78" s="711"/>
      <c r="BR78" s="711"/>
      <c r="BS78" s="711"/>
      <c r="BT78" s="711"/>
      <c r="BU78" s="711"/>
      <c r="BV78" s="711"/>
      <c r="BW78" s="711"/>
      <c r="BX78" s="711"/>
      <c r="BY78" s="711"/>
      <c r="BZ78" s="711"/>
      <c r="CA78" s="711"/>
      <c r="CB78" s="711"/>
      <c r="CC78" s="711"/>
    </row>
    <row r="79" spans="1:81" ht="14" customHeight="1">
      <c r="A79" s="808"/>
      <c r="B79" s="797" t="s">
        <v>1807</v>
      </c>
      <c r="C79" s="802"/>
      <c r="D79" s="802"/>
      <c r="E79" s="802"/>
      <c r="F79" s="802"/>
      <c r="G79" s="802"/>
      <c r="H79" s="802"/>
      <c r="I79" s="803"/>
      <c r="J79" s="804"/>
    </row>
    <row r="80" spans="1:81" ht="14" customHeight="1">
      <c r="A80" s="809"/>
      <c r="B80" s="493" t="s">
        <v>1808</v>
      </c>
      <c r="C80" s="508"/>
      <c r="D80" s="508"/>
      <c r="E80" s="508"/>
      <c r="F80" s="508"/>
      <c r="G80" s="508"/>
      <c r="H80" s="508"/>
      <c r="I80" s="509"/>
      <c r="J80" s="800"/>
    </row>
    <row r="81" spans="1:81">
      <c r="A81" s="798" t="s">
        <v>1809</v>
      </c>
      <c r="B81" s="797" t="s">
        <v>2955</v>
      </c>
      <c r="C81" s="793">
        <f>'Rapport de coûts - DÉTAIL'!C1019</f>
        <v>0</v>
      </c>
      <c r="D81" s="793">
        <f>'Rapport de coûts - DÉTAIL'!D1019</f>
        <v>0</v>
      </c>
      <c r="E81" s="793">
        <f>'Rapport de coûts - DÉTAIL'!E1019</f>
        <v>0</v>
      </c>
      <c r="F81" s="793">
        <f>'Rapport de coûts - DÉTAIL'!F1019</f>
        <v>0</v>
      </c>
      <c r="G81" s="793">
        <f>'Rapport de coûts - DÉTAIL'!G1019</f>
        <v>0</v>
      </c>
      <c r="H81" s="793">
        <f>'Rapport de coûts - DÉTAIL'!H1019</f>
        <v>0</v>
      </c>
      <c r="I81" s="793">
        <f t="shared" ref="I81:I91" si="6">+H81-G81</f>
        <v>0</v>
      </c>
      <c r="J81" s="692"/>
    </row>
    <row r="82" spans="1:81">
      <c r="A82" s="798" t="s">
        <v>1811</v>
      </c>
      <c r="B82" s="797" t="s">
        <v>1812</v>
      </c>
      <c r="C82" s="793">
        <f>'Rapport de coûts - DÉTAIL'!C1029</f>
        <v>0</v>
      </c>
      <c r="D82" s="793">
        <f>'Rapport de coûts - DÉTAIL'!D1029</f>
        <v>0</v>
      </c>
      <c r="E82" s="793">
        <f>'Rapport de coûts - DÉTAIL'!E1029</f>
        <v>0</v>
      </c>
      <c r="F82" s="793">
        <f>'Rapport de coûts - DÉTAIL'!F1029</f>
        <v>0</v>
      </c>
      <c r="G82" s="793">
        <f>'Rapport de coûts - DÉTAIL'!G1029</f>
        <v>0</v>
      </c>
      <c r="H82" s="793">
        <f>'Rapport de coûts - DÉTAIL'!H1029</f>
        <v>0</v>
      </c>
      <c r="I82" s="793">
        <f t="shared" si="6"/>
        <v>0</v>
      </c>
      <c r="J82" s="692"/>
    </row>
    <row r="83" spans="1:81">
      <c r="A83" s="798" t="s">
        <v>1813</v>
      </c>
      <c r="B83" s="797" t="s">
        <v>1814</v>
      </c>
      <c r="C83" s="793">
        <f>'Rapport de coûts - DÉTAIL'!C1038</f>
        <v>0</v>
      </c>
      <c r="D83" s="793">
        <f>'Rapport de coûts - DÉTAIL'!D1038</f>
        <v>0</v>
      </c>
      <c r="E83" s="793">
        <f>'Rapport de coûts - DÉTAIL'!E1038</f>
        <v>0</v>
      </c>
      <c r="F83" s="793">
        <f>'Rapport de coûts - DÉTAIL'!F1038</f>
        <v>0</v>
      </c>
      <c r="G83" s="793">
        <f>'Rapport de coûts - DÉTAIL'!G1038</f>
        <v>0</v>
      </c>
      <c r="H83" s="793">
        <f>'Rapport de coûts - DÉTAIL'!H1038</f>
        <v>0</v>
      </c>
      <c r="I83" s="793">
        <f t="shared" si="6"/>
        <v>0</v>
      </c>
      <c r="J83" s="692"/>
    </row>
    <row r="84" spans="1:81" s="507" customFormat="1" ht="14" customHeight="1">
      <c r="A84" s="810"/>
      <c r="B84" s="493" t="s">
        <v>1815</v>
      </c>
      <c r="C84" s="494">
        <f>SUM(C81:C83)</f>
        <v>0</v>
      </c>
      <c r="D84" s="494">
        <f t="shared" ref="D84:H84" si="7">SUM(D81:D83)</f>
        <v>0</v>
      </c>
      <c r="E84" s="494">
        <f t="shared" si="7"/>
        <v>0</v>
      </c>
      <c r="F84" s="494">
        <f t="shared" si="7"/>
        <v>0</v>
      </c>
      <c r="G84" s="494">
        <f t="shared" si="7"/>
        <v>0</v>
      </c>
      <c r="H84" s="494">
        <f t="shared" si="7"/>
        <v>0</v>
      </c>
      <c r="I84" s="495">
        <f t="shared" si="6"/>
        <v>0</v>
      </c>
      <c r="J84" s="800"/>
      <c r="K84" s="710"/>
      <c r="L84" s="710"/>
      <c r="M84" s="710"/>
      <c r="N84" s="710"/>
      <c r="O84" s="710"/>
      <c r="P84" s="710"/>
      <c r="Q84" s="710"/>
      <c r="R84" s="710"/>
      <c r="S84" s="710"/>
      <c r="T84" s="710"/>
      <c r="U84" s="710"/>
      <c r="V84" s="710"/>
      <c r="W84" s="710"/>
      <c r="X84" s="710"/>
      <c r="Y84" s="710"/>
      <c r="Z84" s="710"/>
      <c r="AA84" s="710"/>
      <c r="AB84" s="710"/>
      <c r="AC84" s="710"/>
      <c r="AD84" s="710"/>
      <c r="AE84" s="710"/>
      <c r="AF84" s="710"/>
      <c r="AG84" s="710"/>
      <c r="AH84" s="710"/>
      <c r="AI84" s="710"/>
      <c r="AJ84" s="710"/>
      <c r="AK84" s="710"/>
      <c r="AL84" s="710"/>
      <c r="AM84" s="710"/>
      <c r="AN84" s="710"/>
      <c r="AO84" s="710"/>
      <c r="AP84" s="710"/>
      <c r="AQ84" s="710"/>
      <c r="AR84" s="710"/>
      <c r="AS84" s="710"/>
      <c r="AT84" s="710"/>
      <c r="AU84" s="710"/>
      <c r="AV84" s="710"/>
      <c r="AW84" s="710"/>
      <c r="AX84" s="710"/>
      <c r="AY84" s="710"/>
      <c r="AZ84" s="710"/>
      <c r="BA84" s="710"/>
      <c r="BB84" s="710"/>
      <c r="BC84" s="710"/>
      <c r="BD84" s="710"/>
      <c r="BE84" s="710"/>
      <c r="BF84" s="710"/>
      <c r="BG84" s="710"/>
      <c r="BH84" s="710"/>
      <c r="BI84" s="710"/>
      <c r="BJ84" s="710"/>
      <c r="BK84" s="710"/>
      <c r="BL84" s="710"/>
      <c r="BM84" s="710"/>
      <c r="BN84" s="710"/>
      <c r="BO84" s="710"/>
      <c r="BP84" s="710"/>
      <c r="BQ84" s="710"/>
      <c r="BR84" s="710"/>
      <c r="BS84" s="710"/>
      <c r="BT84" s="710"/>
      <c r="BU84" s="710"/>
      <c r="BV84" s="710"/>
      <c r="BW84" s="710"/>
      <c r="BX84" s="710"/>
      <c r="BY84" s="710"/>
      <c r="BZ84" s="710"/>
      <c r="CA84" s="710"/>
      <c r="CB84" s="710"/>
      <c r="CC84" s="710"/>
    </row>
    <row r="85" spans="1:81" s="503" customFormat="1" ht="17.25" customHeight="1">
      <c r="A85" s="806"/>
      <c r="B85" s="500" t="s">
        <v>1816</v>
      </c>
      <c r="C85" s="349">
        <f t="shared" ref="C85:H85" si="8">(C84+C77+C65+C12)</f>
        <v>0</v>
      </c>
      <c r="D85" s="349">
        <f t="shared" si="8"/>
        <v>0</v>
      </c>
      <c r="E85" s="349">
        <f t="shared" si="8"/>
        <v>0</v>
      </c>
      <c r="F85" s="349">
        <f t="shared" si="8"/>
        <v>0</v>
      </c>
      <c r="G85" s="349">
        <f t="shared" si="8"/>
        <v>0</v>
      </c>
      <c r="H85" s="349">
        <f t="shared" si="8"/>
        <v>0</v>
      </c>
      <c r="I85" s="878">
        <f t="shared" si="6"/>
        <v>0</v>
      </c>
      <c r="J85" s="807"/>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1"/>
      <c r="AI85" s="711"/>
      <c r="AJ85" s="711"/>
      <c r="AK85" s="711"/>
      <c r="AL85" s="711"/>
      <c r="AM85" s="711"/>
      <c r="AN85" s="711"/>
      <c r="AO85" s="711"/>
      <c r="AP85" s="711"/>
      <c r="AQ85" s="711"/>
      <c r="AR85" s="711"/>
      <c r="AS85" s="711"/>
      <c r="AT85" s="711"/>
      <c r="AU85" s="711"/>
      <c r="AV85" s="711"/>
      <c r="AW85" s="711"/>
      <c r="AX85" s="711"/>
      <c r="AY85" s="711"/>
      <c r="AZ85" s="711"/>
      <c r="BA85" s="711"/>
      <c r="BB85" s="711"/>
      <c r="BC85" s="711"/>
      <c r="BD85" s="711"/>
      <c r="BE85" s="711"/>
      <c r="BF85" s="711"/>
      <c r="BG85" s="711"/>
      <c r="BH85" s="711"/>
      <c r="BI85" s="711"/>
      <c r="BJ85" s="711"/>
      <c r="BK85" s="711"/>
      <c r="BL85" s="711"/>
      <c r="BM85" s="711"/>
      <c r="BN85" s="711"/>
      <c r="BO85" s="711"/>
      <c r="BP85" s="711"/>
      <c r="BQ85" s="711"/>
      <c r="BR85" s="711"/>
      <c r="BS85" s="711"/>
      <c r="BT85" s="711"/>
      <c r="BU85" s="711"/>
      <c r="BV85" s="711"/>
      <c r="BW85" s="711"/>
      <c r="BX85" s="711"/>
      <c r="BY85" s="711"/>
      <c r="BZ85" s="711"/>
      <c r="CA85" s="711"/>
      <c r="CB85" s="711"/>
      <c r="CC85" s="711"/>
    </row>
    <row r="86" spans="1:81">
      <c r="A86" s="798" t="s">
        <v>1817</v>
      </c>
      <c r="B86" s="797" t="s">
        <v>1101</v>
      </c>
      <c r="C86" s="793">
        <f>'Rapport de coûts - DÉTAIL'!C1047</f>
        <v>0</v>
      </c>
      <c r="D86" s="793">
        <f>'Rapport de coûts - DÉTAIL'!D1047</f>
        <v>0</v>
      </c>
      <c r="E86" s="793">
        <f>'Rapport de coûts - DÉTAIL'!E1047</f>
        <v>0</v>
      </c>
      <c r="F86" s="793">
        <f>'Rapport de coûts - DÉTAIL'!F1047</f>
        <v>0</v>
      </c>
      <c r="G86" s="793">
        <f>'Rapport de coûts - DÉTAIL'!G1047</f>
        <v>0</v>
      </c>
      <c r="H86" s="793">
        <f>'Rapport de coûts - DÉTAIL'!H1047</f>
        <v>0</v>
      </c>
      <c r="I86" s="793">
        <f t="shared" si="6"/>
        <v>0</v>
      </c>
      <c r="J86" s="692"/>
    </row>
    <row r="87" spans="1:81">
      <c r="A87" s="798" t="s">
        <v>1818</v>
      </c>
      <c r="B87" s="797" t="s">
        <v>1103</v>
      </c>
      <c r="C87" s="793">
        <f>'Rapport de coûts - DÉTAIL'!C1051</f>
        <v>0</v>
      </c>
      <c r="D87" s="793">
        <f>'Rapport de coûts - DÉTAIL'!D1051</f>
        <v>0</v>
      </c>
      <c r="E87" s="793">
        <f>'Rapport de coûts - DÉTAIL'!E1051</f>
        <v>0</v>
      </c>
      <c r="F87" s="793">
        <f>'Rapport de coûts - DÉTAIL'!F1051</f>
        <v>0</v>
      </c>
      <c r="G87" s="793">
        <f>'Rapport de coûts - DÉTAIL'!G1051</f>
        <v>0</v>
      </c>
      <c r="H87" s="793">
        <f>'Rapport de coûts - DÉTAIL'!H1051</f>
        <v>0</v>
      </c>
      <c r="I87" s="793">
        <f t="shared" si="6"/>
        <v>0</v>
      </c>
      <c r="J87" s="692"/>
    </row>
    <row r="88" spans="1:81">
      <c r="A88" s="798"/>
      <c r="B88" s="797"/>
      <c r="C88" s="802"/>
      <c r="D88" s="802"/>
      <c r="E88" s="802"/>
      <c r="F88" s="802"/>
      <c r="G88" s="802"/>
      <c r="H88" s="802"/>
      <c r="I88" s="803"/>
      <c r="J88" s="804"/>
    </row>
    <row r="89" spans="1:81" s="503" customFormat="1" ht="17.25" customHeight="1">
      <c r="A89" s="806" t="s">
        <v>1819</v>
      </c>
      <c r="B89" s="500" t="s">
        <v>2715</v>
      </c>
      <c r="C89" s="349">
        <f>C87+C86+C85</f>
        <v>0</v>
      </c>
      <c r="D89" s="349">
        <f t="shared" ref="D89:I89" si="9">D87+D86+D85</f>
        <v>0</v>
      </c>
      <c r="E89" s="349">
        <f t="shared" si="9"/>
        <v>0</v>
      </c>
      <c r="F89" s="349">
        <f t="shared" si="9"/>
        <v>0</v>
      </c>
      <c r="G89" s="349">
        <f t="shared" si="9"/>
        <v>0</v>
      </c>
      <c r="H89" s="349">
        <f t="shared" si="9"/>
        <v>0</v>
      </c>
      <c r="I89" s="878">
        <f t="shared" si="9"/>
        <v>0</v>
      </c>
      <c r="J89" s="807"/>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1"/>
      <c r="AY89" s="711"/>
      <c r="AZ89" s="711"/>
      <c r="BA89" s="711"/>
      <c r="BB89" s="711"/>
      <c r="BC89" s="711"/>
      <c r="BD89" s="711"/>
      <c r="BE89" s="711"/>
      <c r="BF89" s="711"/>
      <c r="BG89" s="711"/>
      <c r="BH89" s="711"/>
      <c r="BI89" s="711"/>
      <c r="BJ89" s="711"/>
      <c r="BK89" s="711"/>
      <c r="BL89" s="711"/>
      <c r="BM89" s="711"/>
      <c r="BN89" s="711"/>
      <c r="BO89" s="711"/>
      <c r="BP89" s="711"/>
      <c r="BQ89" s="711"/>
      <c r="BR89" s="711"/>
      <c r="BS89" s="711"/>
      <c r="BT89" s="711"/>
      <c r="BU89" s="711"/>
      <c r="BV89" s="711"/>
      <c r="BW89" s="711"/>
      <c r="BX89" s="711"/>
      <c r="BY89" s="711"/>
      <c r="BZ89" s="711"/>
      <c r="CA89" s="711"/>
      <c r="CB89" s="711"/>
      <c r="CC89" s="711"/>
    </row>
    <row r="90" spans="1:81">
      <c r="A90" s="798"/>
      <c r="B90" s="797"/>
      <c r="C90" s="811"/>
      <c r="D90" s="811"/>
      <c r="E90" s="811"/>
      <c r="F90" s="811"/>
      <c r="G90" s="811"/>
      <c r="H90" s="811"/>
      <c r="I90" s="812"/>
      <c r="J90" s="804"/>
    </row>
    <row r="91" spans="1:81" s="503" customFormat="1" ht="27">
      <c r="A91" s="894" t="s">
        <v>1820</v>
      </c>
      <c r="B91" s="895" t="s">
        <v>2954</v>
      </c>
      <c r="C91" s="494">
        <f>'Rapport de coûts - DÉTAIL'!C1056</f>
        <v>0</v>
      </c>
      <c r="D91" s="494">
        <f>'Rapport de coûts - DÉTAIL'!D1056</f>
        <v>0</v>
      </c>
      <c r="E91" s="494">
        <f>'Rapport de coûts - DÉTAIL'!E1056</f>
        <v>0</v>
      </c>
      <c r="F91" s="494">
        <f>'Rapport de coûts - DÉTAIL'!F1056</f>
        <v>0</v>
      </c>
      <c r="G91" s="494">
        <f>'Rapport de coûts - DÉTAIL'!G1056</f>
        <v>0</v>
      </c>
      <c r="H91" s="494">
        <f>'Rapport de coûts - DÉTAIL'!H1056</f>
        <v>0</v>
      </c>
      <c r="I91" s="495">
        <f t="shared" si="6"/>
        <v>0</v>
      </c>
      <c r="J91" s="692"/>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c r="AH91" s="711"/>
      <c r="AI91" s="711"/>
      <c r="AJ91" s="711"/>
      <c r="AK91" s="711"/>
      <c r="AL91" s="711"/>
      <c r="AM91" s="711"/>
      <c r="AN91" s="711"/>
      <c r="AO91" s="711"/>
      <c r="AP91" s="711"/>
      <c r="AQ91" s="711"/>
      <c r="AR91" s="711"/>
      <c r="AS91" s="711"/>
      <c r="AT91" s="711"/>
      <c r="AU91" s="711"/>
      <c r="AV91" s="711"/>
      <c r="AW91" s="711"/>
      <c r="AX91" s="711"/>
      <c r="AY91" s="711"/>
      <c r="AZ91" s="711"/>
      <c r="BA91" s="711"/>
      <c r="BB91" s="711"/>
      <c r="BC91" s="711"/>
      <c r="BD91" s="711"/>
      <c r="BE91" s="711"/>
      <c r="BF91" s="711"/>
      <c r="BG91" s="711"/>
      <c r="BH91" s="711"/>
      <c r="BI91" s="711"/>
      <c r="BJ91" s="711"/>
      <c r="BK91" s="711"/>
      <c r="BL91" s="711"/>
      <c r="BM91" s="711"/>
      <c r="BN91" s="711"/>
      <c r="BO91" s="711"/>
      <c r="BP91" s="711"/>
      <c r="BQ91" s="711"/>
      <c r="BR91" s="711"/>
      <c r="BS91" s="711"/>
      <c r="BT91" s="711"/>
      <c r="BU91" s="711"/>
      <c r="BV91" s="711"/>
      <c r="BW91" s="711"/>
      <c r="BX91" s="711"/>
      <c r="BY91" s="711"/>
      <c r="BZ91" s="711"/>
      <c r="CA91" s="711"/>
      <c r="CB91" s="711"/>
      <c r="CC91" s="711"/>
    </row>
    <row r="92" spans="1:81">
      <c r="A92" s="798"/>
      <c r="B92" s="797"/>
      <c r="C92" s="811"/>
      <c r="D92" s="811"/>
      <c r="E92" s="811"/>
      <c r="F92" s="811"/>
      <c r="G92" s="811"/>
      <c r="H92" s="811"/>
      <c r="I92" s="812"/>
      <c r="J92" s="804"/>
    </row>
    <row r="93" spans="1:81" s="502" customFormat="1" ht="20.25" customHeight="1">
      <c r="A93" s="879"/>
      <c r="B93" s="878" t="s">
        <v>561</v>
      </c>
      <c r="C93" s="878">
        <f t="shared" ref="C93:I93" si="10">SUM(C89:C92)</f>
        <v>0</v>
      </c>
      <c r="D93" s="878">
        <f t="shared" si="10"/>
        <v>0</v>
      </c>
      <c r="E93" s="878">
        <f t="shared" si="10"/>
        <v>0</v>
      </c>
      <c r="F93" s="878">
        <f t="shared" si="10"/>
        <v>0</v>
      </c>
      <c r="G93" s="878">
        <f t="shared" si="10"/>
        <v>0</v>
      </c>
      <c r="H93" s="878">
        <f t="shared" si="10"/>
        <v>0</v>
      </c>
      <c r="I93" s="878">
        <f t="shared" si="10"/>
        <v>0</v>
      </c>
      <c r="J93" s="807"/>
      <c r="K93" s="712"/>
      <c r="L93" s="712"/>
      <c r="M93" s="712"/>
      <c r="N93" s="712"/>
      <c r="O93" s="712"/>
      <c r="P93" s="712"/>
      <c r="Q93" s="712"/>
      <c r="R93" s="712"/>
      <c r="S93" s="712"/>
      <c r="T93" s="712"/>
      <c r="U93" s="712"/>
      <c r="V93" s="712"/>
      <c r="W93" s="712"/>
      <c r="X93" s="712"/>
      <c r="Y93" s="712"/>
      <c r="Z93" s="712"/>
      <c r="AA93" s="712"/>
      <c r="AB93" s="712"/>
      <c r="AC93" s="712"/>
      <c r="AD93" s="712"/>
      <c r="AE93" s="712"/>
      <c r="AF93" s="712"/>
      <c r="AG93" s="712"/>
      <c r="AH93" s="712"/>
      <c r="AI93" s="712"/>
      <c r="AJ93" s="712"/>
      <c r="AK93" s="712"/>
      <c r="AL93" s="712"/>
      <c r="AM93" s="712"/>
      <c r="AN93" s="712"/>
      <c r="AO93" s="712"/>
      <c r="AP93" s="712"/>
      <c r="AQ93" s="712"/>
      <c r="AR93" s="712"/>
      <c r="AS93" s="712"/>
      <c r="AT93" s="712"/>
      <c r="AU93" s="712"/>
      <c r="AV93" s="712"/>
      <c r="AW93" s="712"/>
      <c r="AX93" s="712"/>
      <c r="AY93" s="712"/>
      <c r="AZ93" s="712"/>
      <c r="BA93" s="712"/>
      <c r="BB93" s="712"/>
      <c r="BC93" s="712"/>
      <c r="BD93" s="712"/>
      <c r="BE93" s="712"/>
      <c r="BF93" s="712"/>
      <c r="BG93" s="712"/>
      <c r="BH93" s="712"/>
      <c r="BI93" s="712"/>
      <c r="BJ93" s="712"/>
      <c r="BK93" s="712"/>
      <c r="BL93" s="712"/>
      <c r="BM93" s="712"/>
      <c r="BN93" s="712"/>
      <c r="BO93" s="712"/>
      <c r="BP93" s="712"/>
      <c r="BQ93" s="712"/>
      <c r="BR93" s="712"/>
      <c r="BS93" s="712"/>
      <c r="BT93" s="712"/>
      <c r="BU93" s="712"/>
      <c r="BV93" s="712"/>
      <c r="BW93" s="712"/>
      <c r="BX93" s="712"/>
      <c r="BY93" s="712"/>
      <c r="BZ93" s="712"/>
      <c r="CA93" s="712"/>
      <c r="CB93" s="712"/>
      <c r="CC93" s="712"/>
    </row>
    <row r="94" spans="1:81">
      <c r="A94" s="498"/>
      <c r="B94" s="498"/>
      <c r="C94" s="510"/>
      <c r="D94" s="510"/>
      <c r="E94" s="510"/>
      <c r="F94" s="510"/>
      <c r="G94" s="510"/>
      <c r="H94" s="510"/>
      <c r="I94" s="510"/>
      <c r="J94" s="498"/>
    </row>
    <row r="95" spans="1:81">
      <c r="A95" s="498"/>
      <c r="B95" s="498"/>
      <c r="C95" s="510"/>
      <c r="D95" s="510"/>
      <c r="E95" s="510"/>
      <c r="F95" s="510"/>
      <c r="G95" s="510"/>
      <c r="H95" s="510"/>
      <c r="I95" s="510"/>
      <c r="J95" s="498"/>
    </row>
    <row r="96" spans="1:81" ht="13" customHeight="1">
      <c r="A96" s="498"/>
      <c r="B96" s="1031" t="s">
        <v>1821</v>
      </c>
      <c r="C96" s="1027"/>
      <c r="D96" s="1027"/>
      <c r="E96" s="1027"/>
      <c r="F96" s="1031" t="s">
        <v>1821</v>
      </c>
      <c r="G96" s="1027"/>
      <c r="H96" s="1027"/>
      <c r="I96" s="1027"/>
      <c r="J96" s="498"/>
    </row>
    <row r="97" spans="1:16" ht="13" customHeight="1">
      <c r="A97" s="498"/>
      <c r="B97" s="1041"/>
      <c r="C97" s="1042"/>
      <c r="D97" s="1042"/>
      <c r="E97" s="1042"/>
      <c r="F97" s="1041"/>
      <c r="G97" s="1042" t="s">
        <v>2761</v>
      </c>
      <c r="H97" s="1042"/>
      <c r="I97" s="1042"/>
      <c r="J97" s="498"/>
    </row>
    <row r="98" spans="1:16" ht="13" customHeight="1">
      <c r="A98" s="498"/>
      <c r="B98" s="1030" t="s">
        <v>2780</v>
      </c>
      <c r="C98" s="1027" t="s">
        <v>2781</v>
      </c>
      <c r="D98" s="1027"/>
      <c r="E98" s="1027"/>
      <c r="F98" s="1030" t="s">
        <v>2780</v>
      </c>
      <c r="G98" s="1027" t="s">
        <v>2781</v>
      </c>
      <c r="H98" s="1027"/>
      <c r="I98" s="1027"/>
      <c r="J98" s="498"/>
    </row>
    <row r="99" spans="1:16">
      <c r="A99" s="498"/>
      <c r="B99" s="1030"/>
      <c r="C99" s="1027"/>
      <c r="D99" s="1027"/>
      <c r="E99" s="1027"/>
      <c r="F99" s="1030"/>
      <c r="G99" s="1027"/>
      <c r="H99" s="1027"/>
      <c r="I99" s="1027"/>
      <c r="J99" s="498"/>
    </row>
    <row r="100" spans="1:16" ht="13" customHeight="1">
      <c r="A100" s="498"/>
      <c r="B100" s="1030"/>
      <c r="C100" s="1033" t="s">
        <v>2762</v>
      </c>
      <c r="D100" s="1033"/>
      <c r="E100" s="1033"/>
      <c r="F100" s="1030"/>
      <c r="G100" s="1033" t="s">
        <v>2762</v>
      </c>
      <c r="H100" s="1033"/>
      <c r="I100" s="1033"/>
      <c r="J100" s="498"/>
    </row>
    <row r="101" spans="1:16" ht="13" customHeight="1">
      <c r="A101" s="498"/>
      <c r="B101" s="496"/>
      <c r="C101" s="1027" t="s">
        <v>2767</v>
      </c>
      <c r="D101" s="1027"/>
      <c r="E101" s="1027"/>
      <c r="F101" s="496"/>
      <c r="G101" s="1027" t="s">
        <v>2767</v>
      </c>
      <c r="H101" s="1027"/>
      <c r="I101" s="1027"/>
      <c r="J101" s="498"/>
    </row>
    <row r="102" spans="1:16" ht="13" customHeight="1">
      <c r="A102" s="498"/>
      <c r="B102" s="1030" t="s">
        <v>1822</v>
      </c>
      <c r="C102" s="1027"/>
      <c r="D102" s="1027"/>
      <c r="E102" s="1027"/>
      <c r="F102" s="1030" t="s">
        <v>1822</v>
      </c>
      <c r="G102" s="1027"/>
      <c r="H102" s="1027"/>
      <c r="I102" s="1027"/>
      <c r="J102" s="498"/>
    </row>
    <row r="103" spans="1:16" ht="13" customHeight="1">
      <c r="A103" s="498"/>
      <c r="B103" s="1031"/>
      <c r="C103" s="1033" t="s">
        <v>2763</v>
      </c>
      <c r="D103" s="1033"/>
      <c r="E103" s="1033"/>
      <c r="F103" s="1031"/>
      <c r="G103" s="1033" t="s">
        <v>2763</v>
      </c>
      <c r="H103" s="1033"/>
      <c r="I103" s="1033"/>
      <c r="J103" s="498"/>
    </row>
    <row r="104" spans="1:16" ht="13" customHeight="1">
      <c r="A104" s="498"/>
      <c r="B104" s="1030" t="s">
        <v>1823</v>
      </c>
      <c r="C104" s="1027"/>
      <c r="D104" s="1027"/>
      <c r="E104" s="1027"/>
      <c r="F104" s="1030" t="s">
        <v>1823</v>
      </c>
      <c r="G104" s="1027"/>
      <c r="H104" s="1027"/>
      <c r="I104" s="1027"/>
      <c r="J104" s="498"/>
    </row>
    <row r="105" spans="1:16" ht="13" customHeight="1">
      <c r="A105" s="498"/>
      <c r="B105" s="1031"/>
      <c r="C105" s="1032" t="s">
        <v>2764</v>
      </c>
      <c r="D105" s="1032"/>
      <c r="E105" s="1032"/>
      <c r="F105" s="1031"/>
      <c r="G105" s="1032" t="s">
        <v>2764</v>
      </c>
      <c r="H105" s="1032"/>
      <c r="I105" s="1032"/>
      <c r="J105" s="498"/>
    </row>
    <row r="106" spans="1:16" ht="13" customHeight="1">
      <c r="A106" s="498"/>
      <c r="B106" s="498"/>
      <c r="C106" s="1027" t="s">
        <v>2768</v>
      </c>
      <c r="D106" s="1027"/>
      <c r="E106" s="1027"/>
      <c r="F106" s="498"/>
      <c r="G106" s="1027" t="s">
        <v>2768</v>
      </c>
      <c r="H106" s="1027"/>
      <c r="I106" s="1027"/>
      <c r="J106" s="498"/>
    </row>
    <row r="107" spans="1:16" s="498" customFormat="1" ht="13">
      <c r="B107" s="497" t="s">
        <v>2765</v>
      </c>
    </row>
    <row r="108" spans="1:16" s="498" customFormat="1">
      <c r="B108" s="673"/>
      <c r="C108" s="672"/>
      <c r="D108" s="673"/>
      <c r="E108" s="673"/>
      <c r="F108" s="673"/>
      <c r="G108" s="510"/>
      <c r="H108" s="510"/>
      <c r="I108" s="510"/>
    </row>
    <row r="109" spans="1:16" s="498" customFormat="1" ht="42" customHeight="1">
      <c r="A109" s="1028" t="s">
        <v>2827</v>
      </c>
      <c r="B109" s="1028"/>
      <c r="C109" s="1028"/>
      <c r="D109" s="1028"/>
      <c r="E109" s="1028"/>
      <c r="F109" s="1028"/>
      <c r="G109" s="1028"/>
      <c r="H109" s="1028"/>
      <c r="I109" s="1028"/>
      <c r="J109" s="1028"/>
      <c r="K109" s="368"/>
      <c r="L109" s="368"/>
      <c r="M109" s="368"/>
      <c r="N109" s="368"/>
      <c r="O109" s="368"/>
      <c r="P109" s="368"/>
    </row>
    <row r="110" spans="1:16" s="498" customFormat="1" ht="18" customHeight="1">
      <c r="A110" s="694" t="s">
        <v>2828</v>
      </c>
      <c r="C110" s="510"/>
      <c r="D110" s="510"/>
      <c r="E110" s="510"/>
      <c r="F110" s="510"/>
      <c r="G110" s="510"/>
      <c r="H110" s="510"/>
      <c r="I110" s="510"/>
    </row>
    <row r="111" spans="1:16" s="498" customFormat="1">
      <c r="C111" s="510"/>
      <c r="D111" s="510"/>
      <c r="E111" s="510"/>
      <c r="F111" s="510"/>
      <c r="G111" s="510"/>
      <c r="H111" s="510"/>
      <c r="I111" s="510"/>
    </row>
    <row r="112" spans="1:16" s="498" customFormat="1">
      <c r="C112" s="510"/>
      <c r="D112" s="510"/>
      <c r="E112" s="510"/>
      <c r="F112" s="510"/>
      <c r="G112" s="510"/>
      <c r="H112" s="510"/>
      <c r="I112" s="510"/>
    </row>
    <row r="113" spans="3:9" s="498" customFormat="1">
      <c r="C113" s="510"/>
      <c r="D113" s="510"/>
      <c r="E113" s="510"/>
      <c r="F113" s="510"/>
      <c r="G113" s="510"/>
      <c r="H113" s="510"/>
      <c r="I113" s="510"/>
    </row>
    <row r="114" spans="3:9" s="498" customFormat="1">
      <c r="C114" s="510"/>
      <c r="D114" s="510"/>
      <c r="E114" s="510"/>
      <c r="F114" s="510"/>
      <c r="G114" s="510"/>
      <c r="H114" s="510"/>
      <c r="I114" s="510"/>
    </row>
    <row r="115" spans="3:9" s="498" customFormat="1">
      <c r="C115" s="510"/>
      <c r="D115" s="510"/>
      <c r="E115" s="510"/>
      <c r="F115" s="510"/>
      <c r="G115" s="510"/>
      <c r="H115" s="510"/>
      <c r="I115" s="510"/>
    </row>
    <row r="116" spans="3:9" s="498" customFormat="1">
      <c r="C116" s="510"/>
      <c r="D116" s="510"/>
      <c r="E116" s="510"/>
      <c r="F116" s="510"/>
      <c r="G116" s="510"/>
      <c r="H116" s="510"/>
      <c r="I116" s="510"/>
    </row>
    <row r="117" spans="3:9" s="498" customFormat="1">
      <c r="C117" s="510"/>
      <c r="D117" s="510"/>
      <c r="E117" s="510"/>
      <c r="F117" s="510"/>
      <c r="G117" s="510"/>
      <c r="H117" s="510"/>
      <c r="I117" s="510"/>
    </row>
    <row r="118" spans="3:9" s="498" customFormat="1">
      <c r="C118" s="510"/>
      <c r="D118" s="510"/>
      <c r="E118" s="510"/>
      <c r="F118" s="510"/>
      <c r="G118" s="510"/>
      <c r="H118" s="510"/>
      <c r="I118" s="510"/>
    </row>
    <row r="119" spans="3:9" s="498" customFormat="1">
      <c r="C119" s="510"/>
      <c r="D119" s="510"/>
      <c r="E119" s="510"/>
      <c r="F119" s="510"/>
      <c r="G119" s="510"/>
      <c r="H119" s="510"/>
      <c r="I119" s="510"/>
    </row>
    <row r="120" spans="3:9" s="498" customFormat="1">
      <c r="C120" s="510"/>
      <c r="D120" s="510"/>
      <c r="E120" s="510"/>
      <c r="F120" s="510"/>
      <c r="G120" s="510"/>
      <c r="H120" s="510"/>
      <c r="I120" s="510"/>
    </row>
    <row r="121" spans="3:9" s="498" customFormat="1">
      <c r="C121" s="510"/>
      <c r="D121" s="510"/>
      <c r="E121" s="510"/>
      <c r="F121" s="510"/>
      <c r="G121" s="510"/>
      <c r="H121" s="510"/>
      <c r="I121" s="510"/>
    </row>
    <row r="122" spans="3:9" s="498" customFormat="1">
      <c r="C122" s="510"/>
      <c r="D122" s="510"/>
      <c r="E122" s="510"/>
      <c r="F122" s="510"/>
      <c r="G122" s="510"/>
      <c r="H122" s="510"/>
      <c r="I122" s="510"/>
    </row>
    <row r="123" spans="3:9" s="498" customFormat="1">
      <c r="C123" s="510"/>
      <c r="D123" s="510"/>
      <c r="E123" s="510"/>
      <c r="F123" s="510"/>
      <c r="G123" s="510"/>
      <c r="H123" s="510"/>
      <c r="I123" s="510"/>
    </row>
    <row r="124" spans="3:9" s="498" customFormat="1">
      <c r="C124" s="510"/>
      <c r="D124" s="510"/>
      <c r="E124" s="510"/>
      <c r="F124" s="510"/>
      <c r="G124" s="510"/>
      <c r="H124" s="510"/>
      <c r="I124" s="510"/>
    </row>
    <row r="125" spans="3:9" s="498" customFormat="1">
      <c r="C125" s="510"/>
      <c r="D125" s="510"/>
      <c r="E125" s="510"/>
      <c r="F125" s="510"/>
      <c r="G125" s="510"/>
      <c r="H125" s="510"/>
      <c r="I125" s="510"/>
    </row>
    <row r="126" spans="3:9" s="498" customFormat="1">
      <c r="C126" s="510"/>
      <c r="D126" s="510"/>
      <c r="E126" s="510"/>
      <c r="F126" s="510"/>
      <c r="G126" s="510"/>
      <c r="H126" s="510"/>
      <c r="I126" s="510"/>
    </row>
    <row r="127" spans="3:9" s="498" customFormat="1">
      <c r="C127" s="510"/>
      <c r="D127" s="510"/>
      <c r="E127" s="510"/>
      <c r="F127" s="510"/>
      <c r="G127" s="510"/>
      <c r="H127" s="510"/>
      <c r="I127" s="510"/>
    </row>
    <row r="128" spans="3:9" s="498" customFormat="1">
      <c r="C128" s="510"/>
      <c r="D128" s="510"/>
      <c r="E128" s="510"/>
      <c r="F128" s="510"/>
      <c r="G128" s="510"/>
      <c r="H128" s="510"/>
      <c r="I128" s="510"/>
    </row>
    <row r="129" spans="3:9" s="498" customFormat="1">
      <c r="C129" s="510"/>
      <c r="D129" s="510"/>
      <c r="E129" s="510"/>
      <c r="F129" s="510"/>
      <c r="G129" s="510"/>
      <c r="H129" s="510"/>
      <c r="I129" s="510"/>
    </row>
    <row r="130" spans="3:9" s="498" customFormat="1">
      <c r="C130" s="510"/>
      <c r="D130" s="510"/>
      <c r="E130" s="510"/>
      <c r="F130" s="510"/>
      <c r="G130" s="510"/>
      <c r="H130" s="510"/>
      <c r="I130" s="510"/>
    </row>
    <row r="131" spans="3:9" s="498" customFormat="1">
      <c r="C131" s="510"/>
      <c r="D131" s="510"/>
      <c r="E131" s="510"/>
      <c r="F131" s="510"/>
      <c r="G131" s="510"/>
      <c r="H131" s="510"/>
      <c r="I131" s="510"/>
    </row>
    <row r="132" spans="3:9" s="498" customFormat="1">
      <c r="C132" s="510"/>
      <c r="D132" s="510"/>
      <c r="E132" s="510"/>
      <c r="F132" s="510"/>
      <c r="G132" s="510"/>
      <c r="H132" s="510"/>
      <c r="I132" s="510"/>
    </row>
    <row r="133" spans="3:9" s="498" customFormat="1">
      <c r="C133" s="510"/>
      <c r="D133" s="510"/>
      <c r="E133" s="510"/>
      <c r="F133" s="510"/>
      <c r="G133" s="510"/>
      <c r="H133" s="510"/>
      <c r="I133" s="510"/>
    </row>
    <row r="134" spans="3:9" s="498" customFormat="1">
      <c r="C134" s="510"/>
      <c r="D134" s="510"/>
      <c r="E134" s="510"/>
      <c r="F134" s="510"/>
      <c r="G134" s="510"/>
      <c r="H134" s="510"/>
      <c r="I134" s="510"/>
    </row>
    <row r="135" spans="3:9" s="498" customFormat="1">
      <c r="C135" s="510"/>
      <c r="D135" s="510"/>
      <c r="E135" s="510"/>
      <c r="F135" s="510"/>
      <c r="G135" s="510"/>
      <c r="H135" s="510"/>
      <c r="I135" s="510"/>
    </row>
    <row r="136" spans="3:9" s="498" customFormat="1">
      <c r="C136" s="510"/>
      <c r="D136" s="510"/>
      <c r="E136" s="510"/>
      <c r="F136" s="510"/>
      <c r="G136" s="510"/>
      <c r="H136" s="510"/>
      <c r="I136" s="510"/>
    </row>
    <row r="137" spans="3:9" s="498" customFormat="1">
      <c r="C137" s="510"/>
      <c r="D137" s="510"/>
      <c r="E137" s="510"/>
      <c r="F137" s="510"/>
      <c r="G137" s="510"/>
      <c r="H137" s="510"/>
      <c r="I137" s="510"/>
    </row>
    <row r="138" spans="3:9" s="498" customFormat="1">
      <c r="C138" s="510"/>
      <c r="D138" s="510"/>
      <c r="E138" s="510"/>
      <c r="F138" s="510"/>
      <c r="G138" s="510"/>
      <c r="H138" s="510"/>
      <c r="I138" s="510"/>
    </row>
    <row r="139" spans="3:9" s="498" customFormat="1">
      <c r="C139" s="510"/>
      <c r="D139" s="510"/>
      <c r="E139" s="510"/>
      <c r="F139" s="510"/>
      <c r="G139" s="510"/>
      <c r="H139" s="510"/>
      <c r="I139" s="510"/>
    </row>
    <row r="140" spans="3:9" s="498" customFormat="1">
      <c r="C140" s="510"/>
      <c r="D140" s="510"/>
      <c r="E140" s="510"/>
      <c r="F140" s="510"/>
      <c r="G140" s="510"/>
      <c r="H140" s="510"/>
      <c r="I140" s="510"/>
    </row>
    <row r="141" spans="3:9" s="498" customFormat="1">
      <c r="C141" s="510"/>
      <c r="D141" s="510"/>
      <c r="E141" s="510"/>
      <c r="F141" s="510"/>
      <c r="G141" s="510"/>
      <c r="H141" s="510"/>
      <c r="I141" s="510"/>
    </row>
    <row r="142" spans="3:9" s="498" customFormat="1">
      <c r="C142" s="510"/>
      <c r="D142" s="510"/>
      <c r="E142" s="510"/>
      <c r="F142" s="510"/>
      <c r="G142" s="510"/>
      <c r="H142" s="510"/>
      <c r="I142" s="510"/>
    </row>
    <row r="143" spans="3:9" s="498" customFormat="1">
      <c r="C143" s="510"/>
      <c r="D143" s="510"/>
      <c r="E143" s="510"/>
      <c r="F143" s="510"/>
      <c r="G143" s="510"/>
      <c r="H143" s="510"/>
      <c r="I143" s="510"/>
    </row>
    <row r="144" spans="3:9" s="498" customFormat="1">
      <c r="C144" s="510"/>
      <c r="D144" s="510"/>
      <c r="E144" s="510"/>
      <c r="F144" s="510"/>
      <c r="G144" s="510"/>
      <c r="H144" s="510"/>
      <c r="I144" s="510"/>
    </row>
    <row r="145" spans="3:9" s="498" customFormat="1">
      <c r="C145" s="510"/>
      <c r="D145" s="510"/>
      <c r="E145" s="510"/>
      <c r="F145" s="510"/>
      <c r="G145" s="510"/>
      <c r="H145" s="510"/>
      <c r="I145" s="510"/>
    </row>
    <row r="146" spans="3:9" s="498" customFormat="1">
      <c r="C146" s="510"/>
      <c r="D146" s="510"/>
      <c r="E146" s="510"/>
      <c r="F146" s="510"/>
      <c r="G146" s="510"/>
      <c r="H146" s="510"/>
      <c r="I146" s="510"/>
    </row>
    <row r="147" spans="3:9" s="498" customFormat="1">
      <c r="C147" s="510"/>
      <c r="D147" s="510"/>
      <c r="E147" s="510"/>
      <c r="F147" s="510"/>
      <c r="G147" s="510"/>
      <c r="H147" s="510"/>
      <c r="I147" s="510"/>
    </row>
    <row r="148" spans="3:9" s="498" customFormat="1">
      <c r="C148" s="510"/>
      <c r="D148" s="510"/>
      <c r="E148" s="510"/>
      <c r="F148" s="510"/>
      <c r="G148" s="510"/>
      <c r="H148" s="510"/>
      <c r="I148" s="510"/>
    </row>
    <row r="149" spans="3:9" s="498" customFormat="1">
      <c r="C149" s="510"/>
      <c r="D149" s="510"/>
      <c r="E149" s="510"/>
      <c r="F149" s="510"/>
      <c r="G149" s="510"/>
      <c r="H149" s="510"/>
      <c r="I149" s="510"/>
    </row>
    <row r="150" spans="3:9" s="498" customFormat="1">
      <c r="C150" s="510"/>
      <c r="D150" s="510"/>
      <c r="E150" s="510"/>
      <c r="F150" s="510"/>
      <c r="G150" s="510"/>
      <c r="H150" s="510"/>
      <c r="I150" s="510"/>
    </row>
    <row r="151" spans="3:9" s="498" customFormat="1">
      <c r="C151" s="510"/>
      <c r="D151" s="510"/>
      <c r="E151" s="510"/>
      <c r="F151" s="510"/>
      <c r="G151" s="510"/>
      <c r="H151" s="510"/>
      <c r="I151" s="510"/>
    </row>
    <row r="152" spans="3:9" s="498" customFormat="1">
      <c r="C152" s="510"/>
      <c r="D152" s="510"/>
      <c r="E152" s="510"/>
      <c r="F152" s="510"/>
      <c r="G152" s="510"/>
      <c r="H152" s="510"/>
      <c r="I152" s="510"/>
    </row>
    <row r="153" spans="3:9" s="498" customFormat="1">
      <c r="C153" s="510"/>
      <c r="D153" s="510"/>
      <c r="E153" s="510"/>
      <c r="F153" s="510"/>
      <c r="G153" s="510"/>
      <c r="H153" s="510"/>
      <c r="I153" s="510"/>
    </row>
    <row r="154" spans="3:9" s="498" customFormat="1">
      <c r="C154" s="510"/>
      <c r="D154" s="510"/>
      <c r="E154" s="510"/>
      <c r="F154" s="510"/>
      <c r="G154" s="510"/>
      <c r="H154" s="510"/>
      <c r="I154" s="510"/>
    </row>
    <row r="155" spans="3:9" s="498" customFormat="1">
      <c r="C155" s="510"/>
      <c r="D155" s="510"/>
      <c r="E155" s="510"/>
      <c r="F155" s="510"/>
      <c r="G155" s="510"/>
      <c r="H155" s="510"/>
      <c r="I155" s="510"/>
    </row>
    <row r="156" spans="3:9" s="498" customFormat="1">
      <c r="C156" s="510"/>
      <c r="D156" s="510"/>
      <c r="E156" s="510"/>
      <c r="F156" s="510"/>
      <c r="G156" s="510"/>
      <c r="H156" s="510"/>
      <c r="I156" s="510"/>
    </row>
    <row r="157" spans="3:9" s="498" customFormat="1">
      <c r="C157" s="510"/>
      <c r="D157" s="510"/>
      <c r="E157" s="510"/>
      <c r="F157" s="510"/>
      <c r="G157" s="510"/>
      <c r="H157" s="510"/>
      <c r="I157" s="510"/>
    </row>
    <row r="158" spans="3:9" s="498" customFormat="1">
      <c r="C158" s="510"/>
      <c r="D158" s="510"/>
      <c r="E158" s="510"/>
      <c r="F158" s="510"/>
      <c r="G158" s="510"/>
      <c r="H158" s="510"/>
      <c r="I158" s="510"/>
    </row>
    <row r="159" spans="3:9" s="498" customFormat="1">
      <c r="C159" s="510"/>
      <c r="D159" s="510"/>
      <c r="E159" s="510"/>
      <c r="F159" s="510"/>
      <c r="G159" s="510"/>
      <c r="H159" s="510"/>
      <c r="I159" s="510"/>
    </row>
    <row r="160" spans="3:9" s="498" customFormat="1">
      <c r="C160" s="510"/>
      <c r="D160" s="510"/>
      <c r="E160" s="510"/>
      <c r="F160" s="510"/>
      <c r="G160" s="510"/>
      <c r="H160" s="510"/>
      <c r="I160" s="510"/>
    </row>
    <row r="161" spans="3:9" s="498" customFormat="1">
      <c r="C161" s="510"/>
      <c r="D161" s="510"/>
      <c r="E161" s="510"/>
      <c r="F161" s="510"/>
      <c r="G161" s="510"/>
      <c r="H161" s="510"/>
      <c r="I161" s="510"/>
    </row>
    <row r="162" spans="3:9" s="498" customFormat="1">
      <c r="C162" s="510"/>
      <c r="D162" s="510"/>
      <c r="E162" s="510"/>
      <c r="F162" s="510"/>
      <c r="G162" s="510"/>
      <c r="H162" s="510"/>
      <c r="I162" s="510"/>
    </row>
    <row r="163" spans="3:9" s="498" customFormat="1">
      <c r="C163" s="510"/>
      <c r="D163" s="510"/>
      <c r="E163" s="510"/>
      <c r="F163" s="510"/>
      <c r="G163" s="510"/>
      <c r="H163" s="510"/>
      <c r="I163" s="510"/>
    </row>
    <row r="164" spans="3:9" s="498" customFormat="1">
      <c r="C164" s="510"/>
      <c r="D164" s="510"/>
      <c r="E164" s="510"/>
      <c r="F164" s="510"/>
      <c r="G164" s="510"/>
      <c r="H164" s="510"/>
      <c r="I164" s="510"/>
    </row>
    <row r="165" spans="3:9" s="498" customFormat="1">
      <c r="C165" s="510"/>
      <c r="D165" s="510"/>
      <c r="E165" s="510"/>
      <c r="F165" s="510"/>
      <c r="G165" s="510"/>
      <c r="H165" s="510"/>
      <c r="I165" s="510"/>
    </row>
    <row r="166" spans="3:9" s="498" customFormat="1">
      <c r="C166" s="510"/>
      <c r="D166" s="510"/>
      <c r="E166" s="510"/>
      <c r="F166" s="510"/>
      <c r="G166" s="510"/>
      <c r="H166" s="510"/>
      <c r="I166" s="510"/>
    </row>
    <row r="167" spans="3:9" s="498" customFormat="1">
      <c r="C167" s="510"/>
      <c r="D167" s="510"/>
      <c r="E167" s="510"/>
      <c r="F167" s="510"/>
      <c r="G167" s="510"/>
      <c r="H167" s="510"/>
      <c r="I167" s="510"/>
    </row>
    <row r="168" spans="3:9" s="498" customFormat="1">
      <c r="C168" s="510"/>
      <c r="D168" s="510"/>
      <c r="E168" s="510"/>
      <c r="F168" s="510"/>
      <c r="G168" s="510"/>
      <c r="H168" s="510"/>
      <c r="I168" s="510"/>
    </row>
    <row r="169" spans="3:9" s="498" customFormat="1">
      <c r="C169" s="510"/>
      <c r="D169" s="510"/>
      <c r="E169" s="510"/>
      <c r="F169" s="510"/>
      <c r="G169" s="510"/>
      <c r="H169" s="510"/>
      <c r="I169" s="510"/>
    </row>
    <row r="170" spans="3:9" s="498" customFormat="1">
      <c r="C170" s="510"/>
      <c r="D170" s="510"/>
      <c r="E170" s="510"/>
      <c r="F170" s="510"/>
      <c r="G170" s="510"/>
      <c r="H170" s="510"/>
      <c r="I170" s="510"/>
    </row>
    <row r="171" spans="3:9" s="498" customFormat="1">
      <c r="C171" s="510"/>
      <c r="D171" s="510"/>
      <c r="E171" s="510"/>
      <c r="F171" s="510"/>
      <c r="G171" s="510"/>
      <c r="H171" s="510"/>
      <c r="I171" s="510"/>
    </row>
    <row r="172" spans="3:9" s="498" customFormat="1">
      <c r="C172" s="510"/>
      <c r="D172" s="510"/>
      <c r="E172" s="510"/>
      <c r="F172" s="510"/>
      <c r="G172" s="510"/>
      <c r="H172" s="510"/>
      <c r="I172" s="510"/>
    </row>
    <row r="173" spans="3:9" s="498" customFormat="1">
      <c r="C173" s="510"/>
      <c r="D173" s="510"/>
      <c r="E173" s="510"/>
      <c r="F173" s="510"/>
      <c r="G173" s="510"/>
      <c r="H173" s="510"/>
      <c r="I173" s="510"/>
    </row>
    <row r="174" spans="3:9" s="498" customFormat="1">
      <c r="C174" s="510"/>
      <c r="D174" s="510"/>
      <c r="E174" s="510"/>
      <c r="F174" s="510"/>
      <c r="G174" s="510"/>
      <c r="H174" s="510"/>
      <c r="I174" s="510"/>
    </row>
    <row r="175" spans="3:9" s="498" customFormat="1">
      <c r="C175" s="510"/>
      <c r="D175" s="510"/>
      <c r="E175" s="510"/>
      <c r="F175" s="510"/>
      <c r="G175" s="510"/>
      <c r="H175" s="510"/>
      <c r="I175" s="510"/>
    </row>
    <row r="176" spans="3:9" s="498" customFormat="1">
      <c r="C176" s="510"/>
      <c r="D176" s="510"/>
      <c r="E176" s="510"/>
      <c r="F176" s="510"/>
      <c r="G176" s="510"/>
      <c r="H176" s="510"/>
      <c r="I176" s="510"/>
    </row>
    <row r="177" spans="3:9" s="498" customFormat="1">
      <c r="C177" s="510"/>
      <c r="D177" s="510"/>
      <c r="E177" s="510"/>
      <c r="F177" s="510"/>
      <c r="G177" s="510"/>
      <c r="H177" s="510"/>
      <c r="I177" s="510"/>
    </row>
    <row r="178" spans="3:9" s="498" customFormat="1">
      <c r="C178" s="510"/>
      <c r="D178" s="510"/>
      <c r="E178" s="510"/>
      <c r="F178" s="510"/>
      <c r="G178" s="510"/>
      <c r="H178" s="510"/>
      <c r="I178" s="510"/>
    </row>
    <row r="179" spans="3:9" s="498" customFormat="1">
      <c r="C179" s="510"/>
      <c r="D179" s="510"/>
      <c r="E179" s="510"/>
      <c r="F179" s="510"/>
      <c r="G179" s="510"/>
      <c r="H179" s="510"/>
      <c r="I179" s="510"/>
    </row>
    <row r="180" spans="3:9" s="498" customFormat="1">
      <c r="C180" s="510"/>
      <c r="D180" s="510"/>
      <c r="E180" s="510"/>
      <c r="F180" s="510"/>
      <c r="G180" s="510"/>
      <c r="H180" s="510"/>
      <c r="I180" s="510"/>
    </row>
    <row r="181" spans="3:9" s="498" customFormat="1">
      <c r="C181" s="510"/>
      <c r="D181" s="510"/>
      <c r="E181" s="510"/>
      <c r="F181" s="510"/>
      <c r="G181" s="510"/>
      <c r="H181" s="510"/>
      <c r="I181" s="510"/>
    </row>
    <row r="182" spans="3:9" s="498" customFormat="1">
      <c r="C182" s="510"/>
      <c r="D182" s="510"/>
      <c r="E182" s="510"/>
      <c r="F182" s="510"/>
      <c r="G182" s="510"/>
      <c r="H182" s="510"/>
      <c r="I182" s="510"/>
    </row>
    <row r="183" spans="3:9" s="498" customFormat="1">
      <c r="C183" s="510"/>
      <c r="D183" s="510"/>
      <c r="E183" s="510"/>
      <c r="F183" s="510"/>
      <c r="G183" s="510"/>
      <c r="H183" s="510"/>
      <c r="I183" s="510"/>
    </row>
    <row r="184" spans="3:9" s="498" customFormat="1">
      <c r="C184" s="510"/>
      <c r="D184" s="510"/>
      <c r="E184" s="510"/>
      <c r="F184" s="510"/>
      <c r="G184" s="510"/>
      <c r="H184" s="510"/>
      <c r="I184" s="510"/>
    </row>
    <row r="185" spans="3:9" s="498" customFormat="1">
      <c r="C185" s="510"/>
      <c r="D185" s="510"/>
      <c r="E185" s="510"/>
      <c r="F185" s="510"/>
      <c r="G185" s="510"/>
      <c r="H185" s="510"/>
      <c r="I185" s="510"/>
    </row>
    <row r="186" spans="3:9" s="498" customFormat="1">
      <c r="C186" s="510"/>
      <c r="D186" s="510"/>
      <c r="E186" s="510"/>
      <c r="F186" s="510"/>
      <c r="G186" s="510"/>
      <c r="H186" s="510"/>
      <c r="I186" s="510"/>
    </row>
    <row r="187" spans="3:9" s="498" customFormat="1">
      <c r="C187" s="510"/>
      <c r="D187" s="510"/>
      <c r="E187" s="510"/>
      <c r="F187" s="510"/>
      <c r="G187" s="510"/>
      <c r="H187" s="510"/>
      <c r="I187" s="510"/>
    </row>
    <row r="188" spans="3:9" s="498" customFormat="1">
      <c r="C188" s="510"/>
      <c r="D188" s="510"/>
      <c r="E188" s="510"/>
      <c r="F188" s="510"/>
      <c r="G188" s="510"/>
      <c r="H188" s="510"/>
      <c r="I188" s="510"/>
    </row>
  </sheetData>
  <protectedRanges>
    <protectedRange sqref="C100 C103 C105 G100 G103 G105" name="Range1_3"/>
  </protectedRanges>
  <mergeCells count="37">
    <mergeCell ref="A2:B2"/>
    <mergeCell ref="C2:I2"/>
    <mergeCell ref="A5:B5"/>
    <mergeCell ref="A66:B66"/>
    <mergeCell ref="C96:E96"/>
    <mergeCell ref="F96:F97"/>
    <mergeCell ref="G96:I96"/>
    <mergeCell ref="C97:E97"/>
    <mergeCell ref="G97:I97"/>
    <mergeCell ref="C3:F3"/>
    <mergeCell ref="B96:B97"/>
    <mergeCell ref="B98:B100"/>
    <mergeCell ref="B102:B103"/>
    <mergeCell ref="B104:B105"/>
    <mergeCell ref="F98:F100"/>
    <mergeCell ref="G98:I98"/>
    <mergeCell ref="G99:I99"/>
    <mergeCell ref="C100:E100"/>
    <mergeCell ref="G100:I100"/>
    <mergeCell ref="C98:E98"/>
    <mergeCell ref="C99:E99"/>
    <mergeCell ref="C106:E106"/>
    <mergeCell ref="G106:I106"/>
    <mergeCell ref="A109:J109"/>
    <mergeCell ref="A1:J1"/>
    <mergeCell ref="C104:E104"/>
    <mergeCell ref="F104:F105"/>
    <mergeCell ref="G104:I104"/>
    <mergeCell ref="C105:E105"/>
    <mergeCell ref="G105:I105"/>
    <mergeCell ref="C101:E101"/>
    <mergeCell ref="G101:I101"/>
    <mergeCell ref="C102:E102"/>
    <mergeCell ref="F102:F103"/>
    <mergeCell ref="G102:I102"/>
    <mergeCell ref="C103:E103"/>
    <mergeCell ref="G103:I103"/>
  </mergeCells>
  <phoneticPr fontId="47" type="noConversion"/>
  <pageMargins left="0.7" right="0.7" top="0.75" bottom="0.75" header="0.3" footer="0.3"/>
  <pageSetup scale="60" orientation="landscape" horizontalDpi="0" verticalDpi="0"/>
  <headerFooter>
    <oddFooter>Page &amp;P de &amp;N</oddFooter>
  </headerFooter>
  <rowBreaks count="1" manualBreakCount="1">
    <brk id="56" max="9" man="1"/>
  </rowBreaks>
  <colBreaks count="1" manualBreakCount="1">
    <brk id="10" max="1048575" man="1"/>
  </colBreak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D0CED-5E83-D44F-8934-E30E5EE3BB2C}">
  <sheetPr>
    <tabColor rgb="FF7030A0"/>
  </sheetPr>
  <dimension ref="A1:BO1275"/>
  <sheetViews>
    <sheetView zoomScaleNormal="100" zoomScaleSheetLayoutView="90" workbookViewId="0">
      <selection activeCell="G3" sqref="G3"/>
    </sheetView>
  </sheetViews>
  <sheetFormatPr baseColWidth="10" defaultColWidth="10.1640625" defaultRowHeight="14" customHeight="1"/>
  <cols>
    <col min="1" max="1" width="7.1640625" style="522" customWidth="1"/>
    <col min="2" max="2" width="36.5" style="559" customWidth="1"/>
    <col min="3" max="4" width="14.83203125" style="515" customWidth="1"/>
    <col min="5" max="5" width="14.83203125" style="526" customWidth="1"/>
    <col min="6" max="6" width="14.83203125" style="515" customWidth="1"/>
    <col min="7" max="7" width="14.83203125" style="526" customWidth="1"/>
    <col min="8" max="8" width="14.83203125" style="515" customWidth="1"/>
    <col min="9" max="9" width="14.83203125" style="526" customWidth="1"/>
    <col min="10" max="10" width="34.33203125" style="523" customWidth="1"/>
    <col min="11" max="11" width="10.5" style="350" customWidth="1"/>
    <col min="12" max="13" width="10.1640625" style="350"/>
    <col min="14" max="14" width="1.6640625" style="359" customWidth="1"/>
    <col min="15" max="17" width="10.1640625" style="861"/>
    <col min="18" max="67" width="10.1640625" style="359"/>
    <col min="68" max="16384" width="10.1640625" style="350"/>
  </cols>
  <sheetData>
    <row r="1" spans="1:67" ht="28.5" customHeight="1">
      <c r="A1" s="1029" t="s">
        <v>1718</v>
      </c>
      <c r="B1" s="1029"/>
      <c r="C1" s="1029"/>
      <c r="D1" s="1029"/>
      <c r="E1" s="1029"/>
      <c r="F1" s="1029"/>
      <c r="G1" s="1029"/>
      <c r="H1" s="1029"/>
      <c r="I1" s="1029"/>
      <c r="J1" s="1029"/>
      <c r="K1" s="1029"/>
      <c r="L1" s="1029"/>
      <c r="M1" s="1029"/>
      <c r="N1" s="1029"/>
      <c r="O1" s="1029"/>
      <c r="P1" s="1029"/>
      <c r="Q1" s="1029"/>
    </row>
    <row r="2" spans="1:67" ht="61.5" customHeight="1">
      <c r="A2" s="1047"/>
      <c r="B2" s="1047"/>
      <c r="C2" s="1050" t="s">
        <v>2783</v>
      </c>
      <c r="D2" s="1050"/>
      <c r="E2" s="1050"/>
      <c r="F2" s="1050"/>
      <c r="G2" s="1050"/>
      <c r="H2" s="1050"/>
      <c r="I2" s="1050"/>
      <c r="J2" s="1050"/>
      <c r="K2" s="586" t="s">
        <v>1645</v>
      </c>
      <c r="L2" s="586" t="s">
        <v>2821</v>
      </c>
      <c r="M2" s="586" t="s">
        <v>2821</v>
      </c>
      <c r="N2" s="544"/>
      <c r="O2" s="842"/>
      <c r="P2" s="842"/>
      <c r="Q2" s="842"/>
    </row>
    <row r="3" spans="1:67" ht="21.75" customHeight="1">
      <c r="A3" s="587" t="s">
        <v>568</v>
      </c>
      <c r="B3" s="588" t="str">
        <f>IF('Budget production - SOMMAIRE'!D4="","",'Budget production - SOMMAIRE'!D4)</f>
        <v/>
      </c>
      <c r="C3" s="1051" t="s">
        <v>2823</v>
      </c>
      <c r="D3" s="1051"/>
      <c r="E3" s="1051"/>
      <c r="F3" s="1052"/>
      <c r="G3" s="841" t="s">
        <v>2822</v>
      </c>
      <c r="H3" s="569"/>
      <c r="I3" s="570"/>
      <c r="J3" s="727"/>
      <c r="K3" s="545" t="s">
        <v>1646</v>
      </c>
      <c r="L3" s="545" t="s">
        <v>1646</v>
      </c>
      <c r="M3" s="545" t="s">
        <v>1646</v>
      </c>
      <c r="N3" s="544"/>
      <c r="O3" s="842"/>
      <c r="P3" s="842"/>
      <c r="Q3" s="842"/>
    </row>
    <row r="4" spans="1:67" s="518" customFormat="1" ht="37.5" customHeight="1">
      <c r="A4" s="593" t="s">
        <v>592</v>
      </c>
      <c r="B4" s="558" t="s">
        <v>562</v>
      </c>
      <c r="C4" s="720" t="s">
        <v>1719</v>
      </c>
      <c r="D4" s="720" t="s">
        <v>2942</v>
      </c>
      <c r="E4" s="516" t="s">
        <v>1720</v>
      </c>
      <c r="F4" s="720" t="s">
        <v>2784</v>
      </c>
      <c r="G4" s="516" t="s">
        <v>1721</v>
      </c>
      <c r="H4" s="516" t="s">
        <v>2835</v>
      </c>
      <c r="I4" s="517" t="s">
        <v>1722</v>
      </c>
      <c r="J4" s="728" t="s">
        <v>1723</v>
      </c>
      <c r="K4" s="755" t="s">
        <v>2837</v>
      </c>
      <c r="L4" s="418" t="s">
        <v>2793</v>
      </c>
      <c r="M4" s="418" t="s">
        <v>1647</v>
      </c>
      <c r="N4" s="756"/>
      <c r="O4" s="822" t="s">
        <v>2837</v>
      </c>
      <c r="P4" s="823" t="s">
        <v>2793</v>
      </c>
      <c r="Q4" s="823" t="s">
        <v>1647</v>
      </c>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713"/>
      <c r="BA4" s="713"/>
      <c r="BB4" s="713"/>
      <c r="BC4" s="713"/>
      <c r="BD4" s="713"/>
      <c r="BE4" s="713"/>
      <c r="BF4" s="713"/>
      <c r="BG4" s="713"/>
      <c r="BH4" s="713"/>
      <c r="BI4" s="713"/>
      <c r="BJ4" s="713"/>
      <c r="BK4" s="713"/>
      <c r="BL4" s="713"/>
      <c r="BM4" s="713"/>
      <c r="BN4" s="713"/>
      <c r="BO4" s="713"/>
    </row>
    <row r="5" spans="1:67" s="519" customFormat="1" ht="15" customHeight="1">
      <c r="A5" s="1048" t="s">
        <v>1724</v>
      </c>
      <c r="B5" s="1049"/>
      <c r="C5" s="721"/>
      <c r="D5" s="721"/>
      <c r="E5" s="594"/>
      <c r="F5" s="721"/>
      <c r="G5" s="594"/>
      <c r="H5" s="594"/>
      <c r="I5" s="595"/>
      <c r="J5" s="754"/>
      <c r="K5" s="520"/>
      <c r="L5" s="520"/>
      <c r="M5" s="520"/>
      <c r="N5" s="520"/>
      <c r="O5" s="843"/>
      <c r="P5" s="843"/>
      <c r="Q5" s="843"/>
      <c r="R5" s="714"/>
      <c r="S5" s="714"/>
      <c r="T5" s="714"/>
      <c r="U5" s="714"/>
      <c r="V5" s="714"/>
      <c r="W5" s="714"/>
      <c r="X5" s="714"/>
      <c r="Y5" s="714"/>
      <c r="Z5" s="714"/>
      <c r="AA5" s="714"/>
      <c r="AB5" s="714"/>
      <c r="AC5" s="714"/>
      <c r="AD5" s="714"/>
      <c r="AE5" s="714"/>
      <c r="AF5" s="714"/>
      <c r="AG5" s="714"/>
      <c r="AH5" s="714"/>
      <c r="AI5" s="714"/>
      <c r="AJ5" s="714"/>
      <c r="AK5" s="714"/>
      <c r="AL5" s="714"/>
      <c r="AM5" s="714"/>
      <c r="AN5" s="714"/>
      <c r="AO5" s="714"/>
      <c r="AP5" s="714"/>
      <c r="AQ5" s="714"/>
      <c r="AR5" s="714"/>
      <c r="AS5" s="714"/>
      <c r="AT5" s="714"/>
      <c r="AU5" s="714"/>
      <c r="AV5" s="714"/>
      <c r="AW5" s="714"/>
      <c r="AX5" s="714"/>
      <c r="AY5" s="714"/>
      <c r="AZ5" s="714"/>
      <c r="BA5" s="714"/>
      <c r="BB5" s="714"/>
      <c r="BC5" s="714"/>
      <c r="BD5" s="714"/>
      <c r="BE5" s="714"/>
      <c r="BF5" s="714"/>
      <c r="BG5" s="714"/>
      <c r="BH5" s="714"/>
      <c r="BI5" s="714"/>
      <c r="BJ5" s="714"/>
      <c r="BK5" s="714"/>
      <c r="BL5" s="714"/>
      <c r="BM5" s="714"/>
      <c r="BN5" s="714"/>
      <c r="BO5" s="714"/>
    </row>
    <row r="6" spans="1:67" s="520" customFormat="1">
      <c r="A6" s="596" t="s">
        <v>1725</v>
      </c>
      <c r="B6" s="597" t="s">
        <v>663</v>
      </c>
      <c r="C6" s="598"/>
      <c r="D6" s="599"/>
      <c r="E6" s="599"/>
      <c r="F6" s="599"/>
      <c r="G6" s="599"/>
      <c r="H6" s="599"/>
      <c r="I6" s="600"/>
      <c r="J6" s="754"/>
      <c r="O6" s="843"/>
      <c r="P6" s="843"/>
      <c r="Q6" s="843"/>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row>
    <row r="7" spans="1:67" s="507" customFormat="1">
      <c r="A7" s="601" t="s">
        <v>1824</v>
      </c>
      <c r="B7" s="602" t="s">
        <v>1825</v>
      </c>
      <c r="C7" s="722">
        <v>0</v>
      </c>
      <c r="D7" s="722">
        <v>0</v>
      </c>
      <c r="E7" s="604">
        <f>+C7+D7</f>
        <v>0</v>
      </c>
      <c r="F7" s="722">
        <v>0</v>
      </c>
      <c r="G7" s="604">
        <f>+E7+F7</f>
        <v>0</v>
      </c>
      <c r="H7" s="605">
        <f>'Budget production - DÉTAIL'!G8</f>
        <v>0</v>
      </c>
      <c r="I7" s="606">
        <f>+H7-G7</f>
        <v>0</v>
      </c>
      <c r="J7" s="729"/>
      <c r="K7" s="346" t="s">
        <v>1646</v>
      </c>
      <c r="L7" s="419" t="s">
        <v>1646</v>
      </c>
      <c r="M7" s="419" t="s">
        <v>1646</v>
      </c>
      <c r="N7" s="546"/>
      <c r="O7" s="819" t="str">
        <f>IF(OR(K7="Oui",K7="Yes"),G7,"")</f>
        <v/>
      </c>
      <c r="P7" s="819" t="str">
        <f>IF(OR(L7="Oui",L7="Yes"),G7,"")</f>
        <v/>
      </c>
      <c r="Q7" s="819" t="str">
        <f>IF(OR(M7="Oui",M7="Yes"),G7,"")</f>
        <v/>
      </c>
      <c r="R7" s="710"/>
      <c r="S7" s="710"/>
      <c r="T7" s="710"/>
      <c r="U7" s="710"/>
      <c r="V7" s="710"/>
      <c r="W7" s="710"/>
      <c r="X7" s="710"/>
      <c r="Y7" s="710"/>
      <c r="Z7" s="710"/>
      <c r="AA7" s="710"/>
      <c r="AB7" s="710"/>
      <c r="AC7" s="710"/>
      <c r="AD7" s="710"/>
      <c r="AE7" s="710"/>
      <c r="AF7" s="710"/>
      <c r="AG7" s="710"/>
      <c r="AH7" s="710"/>
      <c r="AI7" s="710"/>
      <c r="AJ7" s="710"/>
      <c r="AK7" s="710"/>
      <c r="AL7" s="710"/>
      <c r="AM7" s="710"/>
      <c r="AN7" s="710"/>
      <c r="AO7" s="710"/>
      <c r="AP7" s="710"/>
      <c r="AQ7" s="710"/>
      <c r="AR7" s="710"/>
      <c r="AS7" s="710"/>
      <c r="AT7" s="710"/>
      <c r="AU7" s="710"/>
      <c r="AV7" s="710"/>
      <c r="AW7" s="710"/>
      <c r="AX7" s="710"/>
      <c r="AY7" s="710"/>
      <c r="AZ7" s="710"/>
      <c r="BA7" s="710"/>
      <c r="BB7" s="710"/>
      <c r="BC7" s="710"/>
      <c r="BD7" s="710"/>
      <c r="BE7" s="710"/>
      <c r="BF7" s="710"/>
      <c r="BG7" s="710"/>
      <c r="BH7" s="710"/>
      <c r="BI7" s="710"/>
      <c r="BJ7" s="710"/>
      <c r="BK7" s="710"/>
      <c r="BL7" s="710"/>
      <c r="BM7" s="710"/>
      <c r="BN7" s="710"/>
      <c r="BO7" s="710"/>
    </row>
    <row r="8" spans="1:67" s="507" customFormat="1">
      <c r="A8" s="601" t="s">
        <v>1826</v>
      </c>
      <c r="B8" s="607" t="s">
        <v>788</v>
      </c>
      <c r="C8" s="722">
        <v>0</v>
      </c>
      <c r="D8" s="722">
        <v>0</v>
      </c>
      <c r="E8" s="604">
        <f>+C8+D8</f>
        <v>0</v>
      </c>
      <c r="F8" s="722">
        <v>0</v>
      </c>
      <c r="G8" s="604">
        <f>+E8+F8</f>
        <v>0</v>
      </c>
      <c r="H8" s="605">
        <f>'Budget production - DÉTAIL'!G9</f>
        <v>0</v>
      </c>
      <c r="I8" s="606">
        <f>+H8-G8</f>
        <v>0</v>
      </c>
      <c r="J8" s="729"/>
      <c r="K8" s="346" t="s">
        <v>1646</v>
      </c>
      <c r="L8" s="419" t="s">
        <v>1646</v>
      </c>
      <c r="M8" s="419" t="s">
        <v>1646</v>
      </c>
      <c r="N8" s="546"/>
      <c r="O8" s="819" t="str">
        <f t="shared" ref="O8:O81" si="0">IF(OR(K8="Oui",K8="Yes"),G8,"")</f>
        <v/>
      </c>
      <c r="P8" s="819" t="str">
        <f t="shared" ref="P8:P81" si="1">IF(OR(L8="Oui",L8="Yes"),G8,"")</f>
        <v/>
      </c>
      <c r="Q8" s="819" t="str">
        <f t="shared" ref="Q8:Q81" si="2">IF(OR(M8="Oui",M8="Yes"),G8,"")</f>
        <v/>
      </c>
      <c r="R8" s="710"/>
      <c r="S8" s="710"/>
      <c r="T8" s="710"/>
      <c r="U8" s="710"/>
      <c r="V8" s="710"/>
      <c r="W8" s="710"/>
      <c r="X8" s="710"/>
      <c r="Y8" s="710"/>
      <c r="Z8" s="710"/>
      <c r="AA8" s="710"/>
      <c r="AB8" s="710"/>
      <c r="AC8" s="710"/>
      <c r="AD8" s="710"/>
      <c r="AE8" s="710"/>
      <c r="AF8" s="710"/>
      <c r="AG8" s="710"/>
      <c r="AH8" s="710"/>
      <c r="AI8" s="710"/>
      <c r="AJ8" s="710"/>
      <c r="AK8" s="710"/>
      <c r="AL8" s="710"/>
      <c r="AM8" s="710"/>
      <c r="AN8" s="710"/>
      <c r="AO8" s="710"/>
      <c r="AP8" s="710"/>
      <c r="AQ8" s="710"/>
      <c r="AR8" s="710"/>
      <c r="AS8" s="710"/>
      <c r="AT8" s="710"/>
      <c r="AU8" s="710"/>
      <c r="AV8" s="710"/>
      <c r="AW8" s="710"/>
      <c r="AX8" s="710"/>
      <c r="AY8" s="710"/>
      <c r="AZ8" s="710"/>
      <c r="BA8" s="710"/>
      <c r="BB8" s="710"/>
      <c r="BC8" s="710"/>
      <c r="BD8" s="710"/>
      <c r="BE8" s="710"/>
      <c r="BF8" s="710"/>
      <c r="BG8" s="710"/>
      <c r="BH8" s="710"/>
      <c r="BI8" s="710"/>
      <c r="BJ8" s="710"/>
      <c r="BK8" s="710"/>
      <c r="BL8" s="710"/>
      <c r="BM8" s="710"/>
      <c r="BN8" s="710"/>
      <c r="BO8" s="710"/>
    </row>
    <row r="9" spans="1:67" ht="14" customHeight="1">
      <c r="A9" s="608"/>
      <c r="B9" s="609" t="s">
        <v>1827</v>
      </c>
      <c r="C9" s="610">
        <f t="shared" ref="C9:H9" si="3">SUM(C6+C7+C8)</f>
        <v>0</v>
      </c>
      <c r="D9" s="610">
        <f t="shared" si="3"/>
        <v>0</v>
      </c>
      <c r="E9" s="610">
        <f t="shared" si="3"/>
        <v>0</v>
      </c>
      <c r="F9" s="610">
        <f t="shared" si="3"/>
        <v>0</v>
      </c>
      <c r="G9" s="610">
        <f t="shared" si="3"/>
        <v>0</v>
      </c>
      <c r="H9" s="610">
        <f t="shared" si="3"/>
        <v>0</v>
      </c>
      <c r="I9" s="611">
        <f>+H9-G9</f>
        <v>0</v>
      </c>
      <c r="J9" s="813"/>
      <c r="K9" s="813"/>
      <c r="L9" s="813"/>
      <c r="M9" s="813"/>
      <c r="N9" s="813"/>
      <c r="O9" s="844"/>
      <c r="P9" s="844"/>
      <c r="Q9" s="844"/>
    </row>
    <row r="10" spans="1:67" ht="14" customHeight="1">
      <c r="A10" s="608"/>
      <c r="B10" s="613"/>
      <c r="C10" s="614"/>
      <c r="D10" s="614"/>
      <c r="E10" s="614"/>
      <c r="F10" s="614"/>
      <c r="G10" s="614"/>
      <c r="H10" s="614"/>
      <c r="I10" s="521"/>
      <c r="J10" s="520"/>
      <c r="K10" s="520"/>
      <c r="L10" s="520"/>
      <c r="M10" s="520"/>
      <c r="N10" s="520"/>
      <c r="O10" s="843"/>
      <c r="P10" s="843"/>
      <c r="Q10" s="843"/>
    </row>
    <row r="11" spans="1:67" s="520" customFormat="1">
      <c r="A11" s="596" t="s">
        <v>1726</v>
      </c>
      <c r="B11" s="597" t="s">
        <v>666</v>
      </c>
      <c r="C11" s="598"/>
      <c r="D11" s="599"/>
      <c r="E11" s="599"/>
      <c r="F11" s="599" t="s">
        <v>1828</v>
      </c>
      <c r="G11" s="599"/>
      <c r="H11" s="599"/>
      <c r="I11" s="600"/>
      <c r="O11" s="843"/>
      <c r="P11" s="843"/>
      <c r="Q11" s="843"/>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row>
    <row r="12" spans="1:67" ht="14" customHeight="1">
      <c r="A12" s="601" t="s">
        <v>1829</v>
      </c>
      <c r="B12" s="602" t="s">
        <v>1830</v>
      </c>
      <c r="C12" s="722">
        <v>0</v>
      </c>
      <c r="D12" s="722">
        <v>0</v>
      </c>
      <c r="E12" s="604">
        <f t="shared" ref="E12:E25" si="4">+C12+D12</f>
        <v>0</v>
      </c>
      <c r="F12" s="722">
        <v>0</v>
      </c>
      <c r="G12" s="604">
        <f t="shared" ref="G12:G25" si="5">+E12+F12</f>
        <v>0</v>
      </c>
      <c r="H12" s="605">
        <f>'Budget production - DÉTAIL'!G14</f>
        <v>0</v>
      </c>
      <c r="I12" s="606">
        <f t="shared" ref="I12:I25" si="6">+H12-G12</f>
        <v>0</v>
      </c>
      <c r="J12" s="730"/>
      <c r="K12" s="419" t="s">
        <v>1646</v>
      </c>
      <c r="L12" s="419" t="s">
        <v>1646</v>
      </c>
      <c r="M12" s="419" t="s">
        <v>1646</v>
      </c>
      <c r="O12" s="819" t="str">
        <f t="shared" si="0"/>
        <v/>
      </c>
      <c r="P12" s="819" t="str">
        <f t="shared" si="1"/>
        <v/>
      </c>
      <c r="Q12" s="819" t="str">
        <f t="shared" si="2"/>
        <v/>
      </c>
    </row>
    <row r="13" spans="1:67" ht="14" customHeight="1">
      <c r="A13" s="601" t="s">
        <v>1831</v>
      </c>
      <c r="B13" s="602" t="s">
        <v>1832</v>
      </c>
      <c r="C13" s="722">
        <v>0</v>
      </c>
      <c r="D13" s="722">
        <v>0</v>
      </c>
      <c r="E13" s="604">
        <f t="shared" si="4"/>
        <v>0</v>
      </c>
      <c r="F13" s="722">
        <v>0</v>
      </c>
      <c r="G13" s="604">
        <f t="shared" si="5"/>
        <v>0</v>
      </c>
      <c r="H13" s="605">
        <f>'Budget production - DÉTAIL'!G15</f>
        <v>0</v>
      </c>
      <c r="I13" s="606">
        <f t="shared" si="6"/>
        <v>0</v>
      </c>
      <c r="J13" s="730"/>
      <c r="K13" s="419" t="s">
        <v>1646</v>
      </c>
      <c r="L13" s="419" t="s">
        <v>1646</v>
      </c>
      <c r="M13" s="419" t="s">
        <v>1646</v>
      </c>
      <c r="O13" s="819" t="str">
        <f t="shared" si="0"/>
        <v/>
      </c>
      <c r="P13" s="819" t="str">
        <f t="shared" si="1"/>
        <v/>
      </c>
      <c r="Q13" s="819" t="str">
        <f t="shared" si="2"/>
        <v/>
      </c>
    </row>
    <row r="14" spans="1:67" ht="14" customHeight="1">
      <c r="A14" s="601" t="s">
        <v>1833</v>
      </c>
      <c r="B14" s="602" t="s">
        <v>1834</v>
      </c>
      <c r="C14" s="722">
        <v>0</v>
      </c>
      <c r="D14" s="722">
        <v>0</v>
      </c>
      <c r="E14" s="604">
        <f t="shared" si="4"/>
        <v>0</v>
      </c>
      <c r="F14" s="722">
        <v>0</v>
      </c>
      <c r="G14" s="604">
        <f t="shared" si="5"/>
        <v>0</v>
      </c>
      <c r="H14" s="605">
        <f>'Budget production - DÉTAIL'!G16</f>
        <v>0</v>
      </c>
      <c r="I14" s="606">
        <f t="shared" si="6"/>
        <v>0</v>
      </c>
      <c r="J14" s="730"/>
      <c r="K14" s="419" t="s">
        <v>1646</v>
      </c>
      <c r="L14" s="419" t="s">
        <v>1646</v>
      </c>
      <c r="M14" s="419" t="s">
        <v>1646</v>
      </c>
      <c r="O14" s="819" t="str">
        <f t="shared" si="0"/>
        <v/>
      </c>
      <c r="P14" s="819" t="str">
        <f t="shared" si="1"/>
        <v/>
      </c>
      <c r="Q14" s="819" t="str">
        <f t="shared" si="2"/>
        <v/>
      </c>
    </row>
    <row r="15" spans="1:67" ht="14" customHeight="1">
      <c r="A15" s="601" t="s">
        <v>1835</v>
      </c>
      <c r="B15" s="602" t="s">
        <v>2812</v>
      </c>
      <c r="C15" s="722">
        <v>0</v>
      </c>
      <c r="D15" s="722">
        <v>0</v>
      </c>
      <c r="E15" s="604">
        <f t="shared" si="4"/>
        <v>0</v>
      </c>
      <c r="F15" s="722">
        <v>0</v>
      </c>
      <c r="G15" s="604">
        <f t="shared" si="5"/>
        <v>0</v>
      </c>
      <c r="H15" s="605">
        <f>'Budget production - DÉTAIL'!G17</f>
        <v>0</v>
      </c>
      <c r="I15" s="606">
        <f t="shared" si="6"/>
        <v>0</v>
      </c>
      <c r="J15" s="730"/>
      <c r="K15" s="419" t="s">
        <v>1646</v>
      </c>
      <c r="L15" s="419" t="s">
        <v>1646</v>
      </c>
      <c r="M15" s="419" t="s">
        <v>1646</v>
      </c>
      <c r="O15" s="819" t="str">
        <f t="shared" si="0"/>
        <v/>
      </c>
      <c r="P15" s="819" t="str">
        <f t="shared" si="1"/>
        <v/>
      </c>
      <c r="Q15" s="819" t="str">
        <f t="shared" si="2"/>
        <v/>
      </c>
    </row>
    <row r="16" spans="1:67" ht="14" customHeight="1">
      <c r="A16" s="601" t="s">
        <v>2668</v>
      </c>
      <c r="B16" s="602" t="s">
        <v>2669</v>
      </c>
      <c r="C16" s="722">
        <v>0</v>
      </c>
      <c r="D16" s="722">
        <v>0</v>
      </c>
      <c r="E16" s="604">
        <f t="shared" ref="E16:E18" si="7">+C16+D16</f>
        <v>0</v>
      </c>
      <c r="F16" s="722">
        <v>0</v>
      </c>
      <c r="G16" s="604">
        <f t="shared" ref="G16:G18" si="8">+E16+F16</f>
        <v>0</v>
      </c>
      <c r="H16" s="605">
        <f>'Budget production - DÉTAIL'!G18</f>
        <v>0</v>
      </c>
      <c r="I16" s="606">
        <f t="shared" ref="I16:I18" si="9">+H16-G16</f>
        <v>0</v>
      </c>
      <c r="J16" s="730"/>
      <c r="K16" s="419" t="s">
        <v>1646</v>
      </c>
      <c r="L16" s="419" t="s">
        <v>1646</v>
      </c>
      <c r="M16" s="419" t="s">
        <v>1646</v>
      </c>
      <c r="O16" s="819" t="str">
        <f t="shared" si="0"/>
        <v/>
      </c>
      <c r="P16" s="819" t="str">
        <f t="shared" si="1"/>
        <v/>
      </c>
      <c r="Q16" s="819" t="str">
        <f t="shared" si="2"/>
        <v/>
      </c>
    </row>
    <row r="17" spans="1:67" ht="14" customHeight="1">
      <c r="A17" s="601" t="s">
        <v>1836</v>
      </c>
      <c r="B17" s="602" t="s">
        <v>1837</v>
      </c>
      <c r="C17" s="722">
        <v>0</v>
      </c>
      <c r="D17" s="722">
        <v>0</v>
      </c>
      <c r="E17" s="604">
        <f t="shared" si="7"/>
        <v>0</v>
      </c>
      <c r="F17" s="722">
        <v>0</v>
      </c>
      <c r="G17" s="604">
        <f t="shared" si="8"/>
        <v>0</v>
      </c>
      <c r="H17" s="605">
        <f>'Budget production - DÉTAIL'!G19</f>
        <v>0</v>
      </c>
      <c r="I17" s="606">
        <f t="shared" si="9"/>
        <v>0</v>
      </c>
      <c r="J17" s="730"/>
      <c r="K17" s="419" t="s">
        <v>1646</v>
      </c>
      <c r="L17" s="419" t="s">
        <v>1646</v>
      </c>
      <c r="M17" s="419" t="s">
        <v>1646</v>
      </c>
      <c r="O17" s="819" t="str">
        <f t="shared" si="0"/>
        <v/>
      </c>
      <c r="P17" s="819" t="str">
        <f t="shared" si="1"/>
        <v/>
      </c>
      <c r="Q17" s="819" t="str">
        <f t="shared" si="2"/>
        <v/>
      </c>
    </row>
    <row r="18" spans="1:67" ht="14" customHeight="1">
      <c r="A18" s="601" t="s">
        <v>1838</v>
      </c>
      <c r="B18" s="616" t="s">
        <v>1839</v>
      </c>
      <c r="C18" s="722">
        <v>0</v>
      </c>
      <c r="D18" s="722">
        <v>0</v>
      </c>
      <c r="E18" s="604">
        <f t="shared" si="7"/>
        <v>0</v>
      </c>
      <c r="F18" s="722">
        <v>0</v>
      </c>
      <c r="G18" s="604">
        <f t="shared" si="8"/>
        <v>0</v>
      </c>
      <c r="H18" s="605">
        <f>'Budget production - DÉTAIL'!G20</f>
        <v>0</v>
      </c>
      <c r="I18" s="606">
        <f t="shared" si="9"/>
        <v>0</v>
      </c>
      <c r="J18" s="730"/>
      <c r="K18" s="419" t="s">
        <v>1646</v>
      </c>
      <c r="L18" s="419" t="s">
        <v>1646</v>
      </c>
      <c r="M18" s="419" t="s">
        <v>1646</v>
      </c>
      <c r="O18" s="819" t="str">
        <f t="shared" si="0"/>
        <v/>
      </c>
      <c r="P18" s="819" t="str">
        <f t="shared" si="1"/>
        <v/>
      </c>
      <c r="Q18" s="819" t="str">
        <f t="shared" si="2"/>
        <v/>
      </c>
    </row>
    <row r="19" spans="1:67" ht="14" customHeight="1">
      <c r="A19" s="601" t="s">
        <v>2670</v>
      </c>
      <c r="B19" s="616" t="s">
        <v>1224</v>
      </c>
      <c r="C19" s="722">
        <v>0</v>
      </c>
      <c r="D19" s="722">
        <v>0</v>
      </c>
      <c r="E19" s="604">
        <f t="shared" ref="E19" si="10">+C19+D19</f>
        <v>0</v>
      </c>
      <c r="F19" s="722">
        <v>0</v>
      </c>
      <c r="G19" s="604">
        <f t="shared" ref="G19" si="11">+E19+F19</f>
        <v>0</v>
      </c>
      <c r="H19" s="605">
        <f>'Budget production - DÉTAIL'!G21</f>
        <v>0</v>
      </c>
      <c r="I19" s="606">
        <f t="shared" ref="I19" si="12">+H19-G19</f>
        <v>0</v>
      </c>
      <c r="J19" s="730"/>
      <c r="K19" s="419" t="s">
        <v>1646</v>
      </c>
      <c r="L19" s="419" t="s">
        <v>1646</v>
      </c>
      <c r="M19" s="419" t="s">
        <v>1646</v>
      </c>
      <c r="O19" s="819" t="str">
        <f t="shared" si="0"/>
        <v/>
      </c>
      <c r="P19" s="819" t="str">
        <f t="shared" si="1"/>
        <v/>
      </c>
      <c r="Q19" s="819" t="str">
        <f t="shared" si="2"/>
        <v/>
      </c>
    </row>
    <row r="20" spans="1:67" ht="14" customHeight="1">
      <c r="A20" s="601" t="s">
        <v>1840</v>
      </c>
      <c r="B20" s="602" t="s">
        <v>1841</v>
      </c>
      <c r="C20" s="722">
        <v>0</v>
      </c>
      <c r="D20" s="722">
        <v>0</v>
      </c>
      <c r="E20" s="604">
        <f t="shared" si="4"/>
        <v>0</v>
      </c>
      <c r="F20" s="722">
        <v>0</v>
      </c>
      <c r="G20" s="604">
        <f t="shared" si="5"/>
        <v>0</v>
      </c>
      <c r="H20" s="605">
        <f>'Budget production - DÉTAIL'!G22</f>
        <v>0</v>
      </c>
      <c r="I20" s="606">
        <f t="shared" si="6"/>
        <v>0</v>
      </c>
      <c r="J20" s="730"/>
      <c r="K20" s="419" t="s">
        <v>1646</v>
      </c>
      <c r="L20" s="419" t="s">
        <v>1646</v>
      </c>
      <c r="M20" s="419" t="s">
        <v>1646</v>
      </c>
      <c r="O20" s="819" t="str">
        <f t="shared" si="0"/>
        <v/>
      </c>
      <c r="P20" s="819" t="str">
        <f t="shared" si="1"/>
        <v/>
      </c>
      <c r="Q20" s="819" t="str">
        <f t="shared" si="2"/>
        <v/>
      </c>
    </row>
    <row r="21" spans="1:67" ht="14" customHeight="1">
      <c r="A21" s="601" t="s">
        <v>1842</v>
      </c>
      <c r="B21" s="602" t="s">
        <v>1843</v>
      </c>
      <c r="C21" s="722">
        <v>0</v>
      </c>
      <c r="D21" s="722">
        <v>0</v>
      </c>
      <c r="E21" s="604">
        <f t="shared" si="4"/>
        <v>0</v>
      </c>
      <c r="F21" s="722">
        <v>0</v>
      </c>
      <c r="G21" s="604">
        <f t="shared" si="5"/>
        <v>0</v>
      </c>
      <c r="H21" s="605">
        <f>'Budget production - DÉTAIL'!G23</f>
        <v>0</v>
      </c>
      <c r="I21" s="606">
        <f t="shared" si="6"/>
        <v>0</v>
      </c>
      <c r="J21" s="730"/>
      <c r="K21" s="419" t="s">
        <v>1646</v>
      </c>
      <c r="L21" s="419" t="s">
        <v>1646</v>
      </c>
      <c r="M21" s="419" t="s">
        <v>1646</v>
      </c>
      <c r="O21" s="819" t="str">
        <f t="shared" si="0"/>
        <v/>
      </c>
      <c r="P21" s="819" t="str">
        <f t="shared" si="1"/>
        <v/>
      </c>
      <c r="Q21" s="819" t="str">
        <f t="shared" si="2"/>
        <v/>
      </c>
    </row>
    <row r="22" spans="1:67" ht="14" customHeight="1">
      <c r="A22" s="601" t="s">
        <v>1844</v>
      </c>
      <c r="B22" s="602" t="s">
        <v>1070</v>
      </c>
      <c r="C22" s="722">
        <v>0</v>
      </c>
      <c r="D22" s="722">
        <v>0</v>
      </c>
      <c r="E22" s="604">
        <f t="shared" si="4"/>
        <v>0</v>
      </c>
      <c r="F22" s="722">
        <v>0</v>
      </c>
      <c r="G22" s="604">
        <f t="shared" si="5"/>
        <v>0</v>
      </c>
      <c r="H22" s="605">
        <f>'Budget production - DÉTAIL'!G24</f>
        <v>0</v>
      </c>
      <c r="I22" s="606">
        <f t="shared" si="6"/>
        <v>0</v>
      </c>
      <c r="J22" s="730"/>
      <c r="K22" s="419" t="s">
        <v>1646</v>
      </c>
      <c r="L22" s="419" t="s">
        <v>1646</v>
      </c>
      <c r="M22" s="419" t="s">
        <v>1646</v>
      </c>
      <c r="O22" s="819" t="str">
        <f t="shared" si="0"/>
        <v/>
      </c>
      <c r="P22" s="819" t="str">
        <f t="shared" si="1"/>
        <v/>
      </c>
      <c r="Q22" s="819" t="str">
        <f t="shared" si="2"/>
        <v/>
      </c>
    </row>
    <row r="23" spans="1:67" ht="14" customHeight="1">
      <c r="A23" s="601" t="s">
        <v>1845</v>
      </c>
      <c r="B23" s="602" t="s">
        <v>1071</v>
      </c>
      <c r="C23" s="722">
        <v>0</v>
      </c>
      <c r="D23" s="722">
        <v>0</v>
      </c>
      <c r="E23" s="604">
        <f t="shared" si="4"/>
        <v>0</v>
      </c>
      <c r="F23" s="722">
        <v>0</v>
      </c>
      <c r="G23" s="604">
        <f t="shared" si="5"/>
        <v>0</v>
      </c>
      <c r="H23" s="605">
        <f>'Budget production - DÉTAIL'!G25</f>
        <v>0</v>
      </c>
      <c r="I23" s="606">
        <f t="shared" si="6"/>
        <v>0</v>
      </c>
      <c r="J23" s="730"/>
      <c r="K23" s="419" t="s">
        <v>1646</v>
      </c>
      <c r="L23" s="419" t="s">
        <v>1646</v>
      </c>
      <c r="M23" s="419" t="s">
        <v>1646</v>
      </c>
      <c r="O23" s="819" t="str">
        <f t="shared" si="0"/>
        <v/>
      </c>
      <c r="P23" s="819" t="str">
        <f t="shared" si="1"/>
        <v/>
      </c>
      <c r="Q23" s="819" t="str">
        <f t="shared" si="2"/>
        <v/>
      </c>
    </row>
    <row r="24" spans="1:67" ht="14" customHeight="1">
      <c r="A24" s="601" t="s">
        <v>1846</v>
      </c>
      <c r="B24" s="602" t="s">
        <v>1197</v>
      </c>
      <c r="C24" s="722">
        <v>0</v>
      </c>
      <c r="D24" s="722">
        <v>0</v>
      </c>
      <c r="E24" s="604">
        <f t="shared" si="4"/>
        <v>0</v>
      </c>
      <c r="F24" s="722">
        <v>0</v>
      </c>
      <c r="G24" s="604">
        <f t="shared" si="5"/>
        <v>0</v>
      </c>
      <c r="H24" s="605">
        <f>'Budget production - DÉTAIL'!G26</f>
        <v>0</v>
      </c>
      <c r="I24" s="606">
        <f t="shared" si="6"/>
        <v>0</v>
      </c>
      <c r="J24" s="730"/>
      <c r="K24" s="419" t="s">
        <v>1646</v>
      </c>
      <c r="L24" s="419" t="s">
        <v>1646</v>
      </c>
      <c r="M24" s="419" t="s">
        <v>1646</v>
      </c>
      <c r="O24" s="819" t="str">
        <f t="shared" si="0"/>
        <v/>
      </c>
      <c r="P24" s="819" t="str">
        <f t="shared" si="1"/>
        <v/>
      </c>
      <c r="Q24" s="819" t="str">
        <f t="shared" si="2"/>
        <v/>
      </c>
    </row>
    <row r="25" spans="1:67" ht="14" customHeight="1">
      <c r="A25" s="601" t="s">
        <v>1847</v>
      </c>
      <c r="B25" s="607" t="s">
        <v>788</v>
      </c>
      <c r="C25" s="722">
        <v>0</v>
      </c>
      <c r="D25" s="722">
        <v>0</v>
      </c>
      <c r="E25" s="604">
        <f t="shared" si="4"/>
        <v>0</v>
      </c>
      <c r="F25" s="722">
        <v>0</v>
      </c>
      <c r="G25" s="604">
        <f t="shared" si="5"/>
        <v>0</v>
      </c>
      <c r="H25" s="605">
        <f>'Budget production - DÉTAIL'!G27</f>
        <v>0</v>
      </c>
      <c r="I25" s="606">
        <f t="shared" si="6"/>
        <v>0</v>
      </c>
      <c r="J25" s="730"/>
      <c r="K25" s="419" t="s">
        <v>1646</v>
      </c>
      <c r="L25" s="419" t="s">
        <v>1646</v>
      </c>
      <c r="M25" s="419" t="s">
        <v>1646</v>
      </c>
      <c r="O25" s="819" t="str">
        <f t="shared" si="0"/>
        <v/>
      </c>
      <c r="P25" s="819" t="str">
        <f t="shared" si="1"/>
        <v/>
      </c>
      <c r="Q25" s="819" t="str">
        <f t="shared" si="2"/>
        <v/>
      </c>
    </row>
    <row r="26" spans="1:67" ht="12.75" customHeight="1">
      <c r="A26" s="608"/>
      <c r="B26" s="609" t="s">
        <v>1848</v>
      </c>
      <c r="C26" s="610">
        <f>SUM(C12:C25)</f>
        <v>0</v>
      </c>
      <c r="D26" s="610">
        <f t="shared" ref="D26:H26" si="13">SUM(D12:D25)</f>
        <v>0</v>
      </c>
      <c r="E26" s="610">
        <f t="shared" si="13"/>
        <v>0</v>
      </c>
      <c r="F26" s="610">
        <f t="shared" si="13"/>
        <v>0</v>
      </c>
      <c r="G26" s="610">
        <f t="shared" si="13"/>
        <v>0</v>
      </c>
      <c r="H26" s="610">
        <f t="shared" si="13"/>
        <v>0</v>
      </c>
      <c r="I26" s="611">
        <f>+H26-G26</f>
        <v>0</v>
      </c>
      <c r="J26" s="813"/>
      <c r="K26" s="813"/>
      <c r="L26" s="813"/>
      <c r="M26" s="813"/>
      <c r="N26" s="813"/>
      <c r="O26" s="844"/>
      <c r="P26" s="844"/>
      <c r="Q26" s="844"/>
    </row>
    <row r="27" spans="1:67" ht="14" customHeight="1">
      <c r="A27" s="617"/>
      <c r="B27" s="613"/>
      <c r="C27" s="614"/>
      <c r="D27" s="614"/>
      <c r="E27" s="614"/>
      <c r="F27" s="614"/>
      <c r="G27" s="614"/>
      <c r="H27" s="614"/>
      <c r="I27" s="521"/>
      <c r="J27" s="520"/>
      <c r="K27" s="520"/>
      <c r="L27" s="520"/>
      <c r="M27" s="520"/>
      <c r="N27" s="520"/>
      <c r="O27" s="843"/>
      <c r="P27" s="843"/>
      <c r="Q27" s="843"/>
    </row>
    <row r="28" spans="1:67" s="520" customFormat="1">
      <c r="A28" s="596" t="s">
        <v>1727</v>
      </c>
      <c r="B28" s="597" t="s">
        <v>680</v>
      </c>
      <c r="C28" s="598"/>
      <c r="D28" s="599"/>
      <c r="E28" s="599"/>
      <c r="F28" s="599" t="s">
        <v>1828</v>
      </c>
      <c r="G28" s="599"/>
      <c r="H28" s="599"/>
      <c r="I28" s="600"/>
      <c r="O28" s="843"/>
      <c r="P28" s="843"/>
      <c r="Q28" s="843"/>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row>
    <row r="29" spans="1:67" ht="14" customHeight="1">
      <c r="A29" s="601" t="s">
        <v>1849</v>
      </c>
      <c r="B29" s="743" t="s">
        <v>681</v>
      </c>
      <c r="C29" s="722">
        <v>0</v>
      </c>
      <c r="D29" s="722">
        <v>0</v>
      </c>
      <c r="E29" s="604">
        <f t="shared" ref="E29:E42" si="14">+C29+D29</f>
        <v>0</v>
      </c>
      <c r="F29" s="722">
        <v>0</v>
      </c>
      <c r="G29" s="604">
        <f t="shared" ref="G29:G42" si="15">+E29+F29</f>
        <v>0</v>
      </c>
      <c r="H29" s="605">
        <f>'Budget production - DÉTAIL'!G32</f>
        <v>0</v>
      </c>
      <c r="I29" s="606">
        <f t="shared" ref="I29:I42" si="16">+H29-G29</f>
        <v>0</v>
      </c>
      <c r="J29" s="730"/>
      <c r="K29" s="419" t="s">
        <v>1646</v>
      </c>
      <c r="L29" s="419" t="s">
        <v>1646</v>
      </c>
      <c r="M29" s="419" t="s">
        <v>1646</v>
      </c>
      <c r="O29" s="819" t="str">
        <f t="shared" si="0"/>
        <v/>
      </c>
      <c r="P29" s="819" t="str">
        <f t="shared" si="1"/>
        <v/>
      </c>
      <c r="Q29" s="819" t="str">
        <f t="shared" si="2"/>
        <v/>
      </c>
    </row>
    <row r="30" spans="1:67" ht="14" customHeight="1">
      <c r="A30" s="601" t="s">
        <v>2840</v>
      </c>
      <c r="B30" s="743" t="s">
        <v>1372</v>
      </c>
      <c r="C30" s="722">
        <v>0</v>
      </c>
      <c r="D30" s="722">
        <v>0</v>
      </c>
      <c r="E30" s="604">
        <f t="shared" ref="E30" si="17">+C30+D30</f>
        <v>0</v>
      </c>
      <c r="F30" s="722">
        <v>0</v>
      </c>
      <c r="G30" s="604">
        <f t="shared" ref="G30" si="18">+E30+F30</f>
        <v>0</v>
      </c>
      <c r="H30" s="605">
        <f>'Budget production - DÉTAIL'!G33</f>
        <v>0</v>
      </c>
      <c r="I30" s="606">
        <f t="shared" ref="I30" si="19">+H30-G30</f>
        <v>0</v>
      </c>
      <c r="J30" s="730"/>
      <c r="K30" s="419" t="s">
        <v>1646</v>
      </c>
      <c r="L30" s="419" t="s">
        <v>1646</v>
      </c>
      <c r="M30" s="419" t="s">
        <v>1646</v>
      </c>
      <c r="O30" s="819" t="str">
        <f t="shared" ref="O30" si="20">IF(OR(K30="Oui",K30="Yes"),G30,"")</f>
        <v/>
      </c>
      <c r="P30" s="819" t="str">
        <f t="shared" ref="P30" si="21">IF(OR(L30="Oui",L30="Yes"),G30,"")</f>
        <v/>
      </c>
      <c r="Q30" s="819" t="str">
        <f t="shared" ref="Q30" si="22">IF(OR(M30="Oui",M30="Yes"),G30,"")</f>
        <v/>
      </c>
    </row>
    <row r="31" spans="1:67" ht="14" customHeight="1">
      <c r="A31" s="601" t="s">
        <v>2841</v>
      </c>
      <c r="B31" s="743" t="s">
        <v>1225</v>
      </c>
      <c r="C31" s="722">
        <v>0</v>
      </c>
      <c r="D31" s="722">
        <v>0</v>
      </c>
      <c r="E31" s="604">
        <f t="shared" ref="E31" si="23">+C31+D31</f>
        <v>0</v>
      </c>
      <c r="F31" s="722">
        <v>0</v>
      </c>
      <c r="G31" s="604">
        <f t="shared" ref="G31" si="24">+E31+F31</f>
        <v>0</v>
      </c>
      <c r="H31" s="605">
        <f>'Budget production - DÉTAIL'!G34</f>
        <v>0</v>
      </c>
      <c r="I31" s="606">
        <f t="shared" ref="I31" si="25">+H31-G31</f>
        <v>0</v>
      </c>
      <c r="J31" s="730"/>
      <c r="K31" s="419" t="s">
        <v>1646</v>
      </c>
      <c r="L31" s="419" t="s">
        <v>1646</v>
      </c>
      <c r="M31" s="419" t="s">
        <v>1646</v>
      </c>
      <c r="O31" s="819" t="str">
        <f t="shared" ref="O31" si="26">IF(OR(K31="Oui",K31="Yes"),G31,"")</f>
        <v/>
      </c>
      <c r="P31" s="819" t="str">
        <f t="shared" ref="P31" si="27">IF(OR(L31="Oui",L31="Yes"),G31,"")</f>
        <v/>
      </c>
      <c r="Q31" s="819" t="str">
        <f t="shared" ref="Q31" si="28">IF(OR(M31="Oui",M31="Yes"),G31,"")</f>
        <v/>
      </c>
    </row>
    <row r="32" spans="1:67" ht="14" customHeight="1">
      <c r="A32" s="618" t="s">
        <v>1850</v>
      </c>
      <c r="B32" s="743" t="s">
        <v>17</v>
      </c>
      <c r="C32" s="722">
        <v>0</v>
      </c>
      <c r="D32" s="722">
        <v>0</v>
      </c>
      <c r="E32" s="604">
        <f t="shared" si="14"/>
        <v>0</v>
      </c>
      <c r="F32" s="722">
        <v>0</v>
      </c>
      <c r="G32" s="604">
        <f t="shared" si="15"/>
        <v>0</v>
      </c>
      <c r="H32" s="605">
        <f>'Budget production - DÉTAIL'!G35</f>
        <v>0</v>
      </c>
      <c r="I32" s="606">
        <f t="shared" si="16"/>
        <v>0</v>
      </c>
      <c r="J32" s="730"/>
      <c r="K32" s="419" t="s">
        <v>1646</v>
      </c>
      <c r="L32" s="419" t="s">
        <v>1646</v>
      </c>
      <c r="M32" s="419" t="s">
        <v>1646</v>
      </c>
      <c r="O32" s="819" t="str">
        <f t="shared" si="0"/>
        <v/>
      </c>
      <c r="P32" s="819" t="str">
        <f t="shared" si="1"/>
        <v/>
      </c>
      <c r="Q32" s="819" t="str">
        <f t="shared" si="2"/>
        <v/>
      </c>
    </row>
    <row r="33" spans="1:67" ht="14" customHeight="1">
      <c r="A33" s="601" t="s">
        <v>2842</v>
      </c>
      <c r="B33" s="743" t="s">
        <v>1222</v>
      </c>
      <c r="C33" s="722">
        <v>0</v>
      </c>
      <c r="D33" s="722">
        <v>0</v>
      </c>
      <c r="E33" s="604">
        <f t="shared" si="14"/>
        <v>0</v>
      </c>
      <c r="F33" s="722">
        <v>0</v>
      </c>
      <c r="G33" s="604">
        <f t="shared" si="15"/>
        <v>0</v>
      </c>
      <c r="H33" s="605">
        <f>'Budget production - DÉTAIL'!G36</f>
        <v>0</v>
      </c>
      <c r="I33" s="606">
        <f t="shared" si="16"/>
        <v>0</v>
      </c>
      <c r="J33" s="730"/>
      <c r="K33" s="419" t="s">
        <v>1646</v>
      </c>
      <c r="L33" s="419" t="s">
        <v>1646</v>
      </c>
      <c r="M33" s="419" t="s">
        <v>1646</v>
      </c>
      <c r="O33" s="819" t="str">
        <f t="shared" si="0"/>
        <v/>
      </c>
      <c r="P33" s="819" t="str">
        <f t="shared" si="1"/>
        <v/>
      </c>
      <c r="Q33" s="819" t="str">
        <f t="shared" si="2"/>
        <v/>
      </c>
    </row>
    <row r="34" spans="1:67" ht="14" customHeight="1">
      <c r="A34" s="601" t="s">
        <v>2843</v>
      </c>
      <c r="B34" s="743" t="s">
        <v>2789</v>
      </c>
      <c r="C34" s="722">
        <v>0</v>
      </c>
      <c r="D34" s="722">
        <v>0</v>
      </c>
      <c r="E34" s="604">
        <f t="shared" si="14"/>
        <v>0</v>
      </c>
      <c r="F34" s="722">
        <v>0</v>
      </c>
      <c r="G34" s="604">
        <f t="shared" si="15"/>
        <v>0</v>
      </c>
      <c r="H34" s="605">
        <f>'Budget production - DÉTAIL'!G37</f>
        <v>0</v>
      </c>
      <c r="I34" s="606">
        <f t="shared" si="16"/>
        <v>0</v>
      </c>
      <c r="J34" s="730"/>
      <c r="K34" s="419" t="s">
        <v>1646</v>
      </c>
      <c r="L34" s="419" t="s">
        <v>1646</v>
      </c>
      <c r="M34" s="419" t="s">
        <v>1646</v>
      </c>
      <c r="O34" s="819" t="str">
        <f t="shared" si="0"/>
        <v/>
      </c>
      <c r="P34" s="819" t="str">
        <f t="shared" si="1"/>
        <v/>
      </c>
      <c r="Q34" s="819" t="str">
        <f t="shared" si="2"/>
        <v/>
      </c>
    </row>
    <row r="35" spans="1:67" ht="14" customHeight="1">
      <c r="A35" s="618" t="s">
        <v>2844</v>
      </c>
      <c r="B35" s="744" t="s">
        <v>1227</v>
      </c>
      <c r="C35" s="722">
        <v>0</v>
      </c>
      <c r="D35" s="722">
        <v>0</v>
      </c>
      <c r="E35" s="604">
        <f t="shared" ref="E35" si="29">+C35+D35</f>
        <v>0</v>
      </c>
      <c r="F35" s="722">
        <v>0</v>
      </c>
      <c r="G35" s="604">
        <f t="shared" ref="G35" si="30">+E35+F35</f>
        <v>0</v>
      </c>
      <c r="H35" s="605">
        <f>'Budget production - DÉTAIL'!G38</f>
        <v>0</v>
      </c>
      <c r="I35" s="606">
        <f t="shared" ref="I35" si="31">+H35-G35</f>
        <v>0</v>
      </c>
      <c r="J35" s="730"/>
      <c r="K35" s="419" t="s">
        <v>1646</v>
      </c>
      <c r="L35" s="419" t="s">
        <v>1646</v>
      </c>
      <c r="M35" s="419" t="s">
        <v>1646</v>
      </c>
      <c r="O35" s="819" t="str">
        <f t="shared" ref="O35" si="32">IF(OR(K35="Oui",K35="Yes"),G35,"")</f>
        <v/>
      </c>
      <c r="P35" s="819" t="str">
        <f t="shared" ref="P35" si="33">IF(OR(L35="Oui",L35="Yes"),G35,"")</f>
        <v/>
      </c>
      <c r="Q35" s="819" t="str">
        <f t="shared" ref="Q35" si="34">IF(OR(M35="Oui",M35="Yes"),G35,"")</f>
        <v/>
      </c>
    </row>
    <row r="36" spans="1:67" ht="14" customHeight="1">
      <c r="A36" s="601" t="s">
        <v>1851</v>
      </c>
      <c r="B36" s="744" t="s">
        <v>682</v>
      </c>
      <c r="C36" s="722">
        <v>0</v>
      </c>
      <c r="D36" s="722">
        <v>0</v>
      </c>
      <c r="E36" s="604">
        <f t="shared" si="14"/>
        <v>0</v>
      </c>
      <c r="F36" s="722">
        <v>0</v>
      </c>
      <c r="G36" s="604">
        <f t="shared" si="15"/>
        <v>0</v>
      </c>
      <c r="H36" s="605">
        <f>'Budget production - DÉTAIL'!G39</f>
        <v>0</v>
      </c>
      <c r="I36" s="606">
        <f t="shared" si="16"/>
        <v>0</v>
      </c>
      <c r="J36" s="730"/>
      <c r="K36" s="419" t="s">
        <v>1646</v>
      </c>
      <c r="L36" s="419" t="s">
        <v>1646</v>
      </c>
      <c r="M36" s="419" t="s">
        <v>1646</v>
      </c>
      <c r="O36" s="819" t="str">
        <f t="shared" si="0"/>
        <v/>
      </c>
      <c r="P36" s="819" t="str">
        <f t="shared" si="1"/>
        <v/>
      </c>
      <c r="Q36" s="819" t="str">
        <f t="shared" si="2"/>
        <v/>
      </c>
    </row>
    <row r="37" spans="1:67" ht="14" customHeight="1">
      <c r="A37" s="601" t="s">
        <v>1852</v>
      </c>
      <c r="B37" s="743" t="s">
        <v>683</v>
      </c>
      <c r="C37" s="722">
        <v>0</v>
      </c>
      <c r="D37" s="722">
        <v>0</v>
      </c>
      <c r="E37" s="604">
        <f t="shared" si="14"/>
        <v>0</v>
      </c>
      <c r="F37" s="722">
        <v>0</v>
      </c>
      <c r="G37" s="604">
        <f t="shared" si="15"/>
        <v>0</v>
      </c>
      <c r="H37" s="605">
        <f>'Budget production - DÉTAIL'!G40</f>
        <v>0</v>
      </c>
      <c r="I37" s="606">
        <f t="shared" si="16"/>
        <v>0</v>
      </c>
      <c r="J37" s="730"/>
      <c r="K37" s="419" t="s">
        <v>1646</v>
      </c>
      <c r="L37" s="419" t="s">
        <v>1646</v>
      </c>
      <c r="M37" s="419" t="s">
        <v>1646</v>
      </c>
      <c r="O37" s="819" t="str">
        <f t="shared" si="0"/>
        <v/>
      </c>
      <c r="P37" s="819" t="str">
        <f t="shared" si="1"/>
        <v/>
      </c>
      <c r="Q37" s="819" t="str">
        <f t="shared" si="2"/>
        <v/>
      </c>
    </row>
    <row r="38" spans="1:67" ht="14" customHeight="1">
      <c r="A38" s="601" t="s">
        <v>1853</v>
      </c>
      <c r="B38" s="743" t="s">
        <v>684</v>
      </c>
      <c r="C38" s="722">
        <v>0</v>
      </c>
      <c r="D38" s="722">
        <v>0</v>
      </c>
      <c r="E38" s="604">
        <f t="shared" si="14"/>
        <v>0</v>
      </c>
      <c r="F38" s="722">
        <v>0</v>
      </c>
      <c r="G38" s="604">
        <f t="shared" si="15"/>
        <v>0</v>
      </c>
      <c r="H38" s="605">
        <f>'Budget production - DÉTAIL'!G41</f>
        <v>0</v>
      </c>
      <c r="I38" s="606">
        <f t="shared" si="16"/>
        <v>0</v>
      </c>
      <c r="J38" s="730"/>
      <c r="K38" s="419" t="s">
        <v>1646</v>
      </c>
      <c r="L38" s="419" t="s">
        <v>1646</v>
      </c>
      <c r="M38" s="419" t="s">
        <v>1646</v>
      </c>
      <c r="O38" s="819" t="str">
        <f t="shared" si="0"/>
        <v/>
      </c>
      <c r="P38" s="819" t="str">
        <f t="shared" si="1"/>
        <v/>
      </c>
      <c r="Q38" s="819" t="str">
        <f t="shared" si="2"/>
        <v/>
      </c>
    </row>
    <row r="39" spans="1:67" ht="14" customHeight="1">
      <c r="A39" s="601" t="s">
        <v>1854</v>
      </c>
      <c r="B39" s="743" t="s">
        <v>678</v>
      </c>
      <c r="C39" s="722">
        <v>0</v>
      </c>
      <c r="D39" s="722">
        <v>0</v>
      </c>
      <c r="E39" s="604">
        <f t="shared" si="14"/>
        <v>0</v>
      </c>
      <c r="F39" s="722">
        <v>0</v>
      </c>
      <c r="G39" s="604">
        <f t="shared" si="15"/>
        <v>0</v>
      </c>
      <c r="H39" s="605">
        <f>'Budget production - DÉTAIL'!G42</f>
        <v>0</v>
      </c>
      <c r="I39" s="606">
        <f t="shared" si="16"/>
        <v>0</v>
      </c>
      <c r="J39" s="730"/>
      <c r="K39" s="419" t="s">
        <v>1646</v>
      </c>
      <c r="L39" s="419" t="s">
        <v>1646</v>
      </c>
      <c r="M39" s="419" t="s">
        <v>1646</v>
      </c>
      <c r="O39" s="819" t="str">
        <f t="shared" si="0"/>
        <v/>
      </c>
      <c r="P39" s="819" t="str">
        <f t="shared" si="1"/>
        <v/>
      </c>
      <c r="Q39" s="819" t="str">
        <f t="shared" si="2"/>
        <v/>
      </c>
    </row>
    <row r="40" spans="1:67" ht="14" customHeight="1">
      <c r="A40" s="601" t="s">
        <v>1855</v>
      </c>
      <c r="B40" s="743" t="s">
        <v>23</v>
      </c>
      <c r="C40" s="722">
        <v>0</v>
      </c>
      <c r="D40" s="722">
        <v>0</v>
      </c>
      <c r="E40" s="604">
        <f t="shared" si="14"/>
        <v>0</v>
      </c>
      <c r="F40" s="722">
        <v>0</v>
      </c>
      <c r="G40" s="604">
        <f t="shared" si="15"/>
        <v>0</v>
      </c>
      <c r="H40" s="605">
        <f>'Budget production - DÉTAIL'!G43</f>
        <v>0</v>
      </c>
      <c r="I40" s="606">
        <f t="shared" si="16"/>
        <v>0</v>
      </c>
      <c r="J40" s="730"/>
      <c r="K40" s="419" t="s">
        <v>1646</v>
      </c>
      <c r="L40" s="419" t="s">
        <v>1646</v>
      </c>
      <c r="M40" s="419" t="s">
        <v>1646</v>
      </c>
      <c r="O40" s="819" t="str">
        <f t="shared" si="0"/>
        <v/>
      </c>
      <c r="P40" s="819" t="str">
        <f t="shared" si="1"/>
        <v/>
      </c>
      <c r="Q40" s="819" t="str">
        <f t="shared" si="2"/>
        <v/>
      </c>
    </row>
    <row r="41" spans="1:67" ht="14" customHeight="1">
      <c r="A41" s="618" t="s">
        <v>2845</v>
      </c>
      <c r="B41" s="743" t="s">
        <v>1199</v>
      </c>
      <c r="C41" s="722">
        <v>0</v>
      </c>
      <c r="D41" s="722">
        <v>0</v>
      </c>
      <c r="E41" s="604">
        <f t="shared" si="14"/>
        <v>0</v>
      </c>
      <c r="F41" s="722">
        <v>0</v>
      </c>
      <c r="G41" s="604">
        <f t="shared" si="15"/>
        <v>0</v>
      </c>
      <c r="H41" s="605">
        <f>'Budget production - DÉTAIL'!G44</f>
        <v>0</v>
      </c>
      <c r="I41" s="606">
        <f t="shared" si="16"/>
        <v>0</v>
      </c>
      <c r="J41" s="730"/>
      <c r="K41" s="419" t="s">
        <v>1646</v>
      </c>
      <c r="L41" s="419" t="s">
        <v>1646</v>
      </c>
      <c r="M41" s="419" t="s">
        <v>1646</v>
      </c>
      <c r="O41" s="819" t="str">
        <f t="shared" si="0"/>
        <v/>
      </c>
      <c r="P41" s="819" t="str">
        <f t="shared" si="1"/>
        <v/>
      </c>
      <c r="Q41" s="819" t="str">
        <f t="shared" si="2"/>
        <v/>
      </c>
    </row>
    <row r="42" spans="1:67" ht="14" customHeight="1">
      <c r="A42" s="601" t="s">
        <v>1857</v>
      </c>
      <c r="B42" s="742" t="s">
        <v>787</v>
      </c>
      <c r="C42" s="722">
        <v>0</v>
      </c>
      <c r="D42" s="722">
        <v>0</v>
      </c>
      <c r="E42" s="604">
        <f t="shared" si="14"/>
        <v>0</v>
      </c>
      <c r="F42" s="722">
        <v>0</v>
      </c>
      <c r="G42" s="604">
        <f t="shared" si="15"/>
        <v>0</v>
      </c>
      <c r="H42" s="605">
        <f>'Budget production - DÉTAIL'!G45</f>
        <v>0</v>
      </c>
      <c r="I42" s="606">
        <f t="shared" si="16"/>
        <v>0</v>
      </c>
      <c r="J42" s="730"/>
      <c r="K42" s="419" t="s">
        <v>1646</v>
      </c>
      <c r="L42" s="419" t="s">
        <v>1646</v>
      </c>
      <c r="M42" s="419" t="s">
        <v>1646</v>
      </c>
      <c r="O42" s="819" t="str">
        <f t="shared" si="0"/>
        <v/>
      </c>
      <c r="P42" s="819" t="str">
        <f t="shared" si="1"/>
        <v/>
      </c>
      <c r="Q42" s="819" t="str">
        <f t="shared" si="2"/>
        <v/>
      </c>
    </row>
    <row r="43" spans="1:67" ht="14" customHeight="1">
      <c r="A43" s="608"/>
      <c r="B43" s="609" t="s">
        <v>1858</v>
      </c>
      <c r="C43" s="610">
        <f>SUM(C29:C42)</f>
        <v>0</v>
      </c>
      <c r="D43" s="610">
        <f t="shared" ref="D43:H43" si="35">SUM(D29:D42)</f>
        <v>0</v>
      </c>
      <c r="E43" s="610">
        <f t="shared" si="35"/>
        <v>0</v>
      </c>
      <c r="F43" s="610">
        <f t="shared" si="35"/>
        <v>0</v>
      </c>
      <c r="G43" s="610">
        <f t="shared" si="35"/>
        <v>0</v>
      </c>
      <c r="H43" s="610">
        <f t="shared" si="35"/>
        <v>0</v>
      </c>
      <c r="I43" s="611">
        <f>+H43-G43</f>
        <v>0</v>
      </c>
      <c r="J43" s="813"/>
      <c r="K43" s="813"/>
      <c r="L43" s="813"/>
      <c r="M43" s="813"/>
      <c r="N43" s="813"/>
      <c r="O43" s="844"/>
      <c r="P43" s="844"/>
      <c r="Q43" s="844"/>
    </row>
    <row r="44" spans="1:67" ht="14" customHeight="1">
      <c r="A44" s="620"/>
      <c r="B44" s="619"/>
      <c r="C44" s="614"/>
      <c r="D44" s="614"/>
      <c r="E44" s="614"/>
      <c r="F44" s="614"/>
      <c r="G44" s="614"/>
      <c r="H44" s="614"/>
      <c r="I44" s="521"/>
      <c r="J44" s="520"/>
      <c r="K44" s="520"/>
      <c r="L44" s="520"/>
      <c r="M44" s="520"/>
      <c r="N44" s="520"/>
      <c r="O44" s="843"/>
      <c r="P44" s="843"/>
      <c r="Q44" s="843"/>
    </row>
    <row r="45" spans="1:67" s="520" customFormat="1">
      <c r="A45" s="596" t="s">
        <v>1728</v>
      </c>
      <c r="B45" s="597" t="s">
        <v>1729</v>
      </c>
      <c r="C45" s="598"/>
      <c r="D45" s="599"/>
      <c r="E45" s="599"/>
      <c r="F45" s="599"/>
      <c r="G45" s="599"/>
      <c r="H45" s="599"/>
      <c r="I45" s="600"/>
      <c r="O45" s="843"/>
      <c r="P45" s="843"/>
      <c r="Q45" s="843"/>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row>
    <row r="46" spans="1:67" ht="16" customHeight="1">
      <c r="A46" s="621" t="s">
        <v>1859</v>
      </c>
      <c r="B46" s="743" t="s">
        <v>686</v>
      </c>
      <c r="C46" s="722">
        <v>0</v>
      </c>
      <c r="D46" s="722">
        <v>0</v>
      </c>
      <c r="E46" s="604">
        <f t="shared" ref="E46:E58" si="36">+C46+D46</f>
        <v>0</v>
      </c>
      <c r="F46" s="722">
        <v>0</v>
      </c>
      <c r="G46" s="604">
        <f t="shared" ref="G46:G58" si="37">+E46+F46</f>
        <v>0</v>
      </c>
      <c r="H46" s="605">
        <f>'Budget production - DÉTAIL'!G50</f>
        <v>0</v>
      </c>
      <c r="I46" s="606">
        <f t="shared" ref="I46:I58" si="38">+H46-G46</f>
        <v>0</v>
      </c>
      <c r="J46" s="730"/>
      <c r="K46" s="419" t="s">
        <v>1646</v>
      </c>
      <c r="L46" s="419" t="s">
        <v>1646</v>
      </c>
      <c r="M46" s="419" t="s">
        <v>1646</v>
      </c>
      <c r="O46" s="819" t="str">
        <f t="shared" si="0"/>
        <v/>
      </c>
      <c r="P46" s="819" t="str">
        <f t="shared" si="1"/>
        <v/>
      </c>
      <c r="Q46" s="819" t="str">
        <f t="shared" si="2"/>
        <v/>
      </c>
    </row>
    <row r="47" spans="1:67" ht="14" customHeight="1">
      <c r="A47" s="621" t="s">
        <v>1860</v>
      </c>
      <c r="B47" s="743" t="s">
        <v>687</v>
      </c>
      <c r="C47" s="722">
        <v>0</v>
      </c>
      <c r="D47" s="722">
        <v>0</v>
      </c>
      <c r="E47" s="604">
        <f t="shared" si="36"/>
        <v>0</v>
      </c>
      <c r="F47" s="722">
        <v>0</v>
      </c>
      <c r="G47" s="604">
        <f t="shared" si="37"/>
        <v>0</v>
      </c>
      <c r="H47" s="605">
        <f>'Budget production - DÉTAIL'!G51</f>
        <v>0</v>
      </c>
      <c r="I47" s="606">
        <f t="shared" si="38"/>
        <v>0</v>
      </c>
      <c r="J47" s="730"/>
      <c r="K47" s="419" t="s">
        <v>1646</v>
      </c>
      <c r="L47" s="419" t="s">
        <v>1646</v>
      </c>
      <c r="M47" s="419" t="s">
        <v>1646</v>
      </c>
      <c r="O47" s="819" t="str">
        <f t="shared" si="0"/>
        <v/>
      </c>
      <c r="P47" s="819" t="str">
        <f t="shared" si="1"/>
        <v/>
      </c>
      <c r="Q47" s="819" t="str">
        <f t="shared" si="2"/>
        <v/>
      </c>
    </row>
    <row r="48" spans="1:67" ht="14" customHeight="1">
      <c r="A48" s="621" t="s">
        <v>1861</v>
      </c>
      <c r="B48" s="743" t="s">
        <v>688</v>
      </c>
      <c r="C48" s="722">
        <v>0</v>
      </c>
      <c r="D48" s="722">
        <v>0</v>
      </c>
      <c r="E48" s="604">
        <f t="shared" si="36"/>
        <v>0</v>
      </c>
      <c r="F48" s="722">
        <v>0</v>
      </c>
      <c r="G48" s="604">
        <f t="shared" si="37"/>
        <v>0</v>
      </c>
      <c r="H48" s="605">
        <f>'Budget production - DÉTAIL'!G52</f>
        <v>0</v>
      </c>
      <c r="I48" s="606">
        <f t="shared" si="38"/>
        <v>0</v>
      </c>
      <c r="J48" s="730"/>
      <c r="K48" s="419" t="s">
        <v>1646</v>
      </c>
      <c r="L48" s="419" t="s">
        <v>1646</v>
      </c>
      <c r="M48" s="419" t="s">
        <v>1646</v>
      </c>
      <c r="O48" s="819" t="str">
        <f t="shared" si="0"/>
        <v/>
      </c>
      <c r="P48" s="819" t="str">
        <f t="shared" si="1"/>
        <v/>
      </c>
      <c r="Q48" s="819" t="str">
        <f t="shared" si="2"/>
        <v/>
      </c>
    </row>
    <row r="49" spans="1:67" ht="14" customHeight="1">
      <c r="A49" s="621" t="s">
        <v>2846</v>
      </c>
      <c r="B49" s="743" t="s">
        <v>1576</v>
      </c>
      <c r="C49" s="722">
        <v>0</v>
      </c>
      <c r="D49" s="722">
        <v>0</v>
      </c>
      <c r="E49" s="604">
        <f t="shared" ref="E49" si="39">+C49+D49</f>
        <v>0</v>
      </c>
      <c r="F49" s="722">
        <v>0</v>
      </c>
      <c r="G49" s="604">
        <f t="shared" ref="G49" si="40">+E49+F49</f>
        <v>0</v>
      </c>
      <c r="H49" s="605">
        <f>'Budget production - DÉTAIL'!G53</f>
        <v>0</v>
      </c>
      <c r="I49" s="606">
        <f t="shared" ref="I49" si="41">+H49-G49</f>
        <v>0</v>
      </c>
      <c r="J49" s="730"/>
      <c r="K49" s="419" t="s">
        <v>1646</v>
      </c>
      <c r="L49" s="419" t="s">
        <v>1646</v>
      </c>
      <c r="M49" s="419" t="s">
        <v>1646</v>
      </c>
      <c r="O49" s="819" t="str">
        <f t="shared" ref="O49" si="42">IF(OR(K49="Oui",K49="Yes"),G49,"")</f>
        <v/>
      </c>
      <c r="P49" s="819" t="str">
        <f t="shared" ref="P49" si="43">IF(OR(L49="Oui",L49="Yes"),G49,"")</f>
        <v/>
      </c>
      <c r="Q49" s="819" t="str">
        <f t="shared" ref="Q49" si="44">IF(OR(M49="Oui",M49="Yes"),G49,"")</f>
        <v/>
      </c>
    </row>
    <row r="50" spans="1:67" ht="14" customHeight="1">
      <c r="A50" s="621" t="s">
        <v>1862</v>
      </c>
      <c r="B50" s="743" t="s">
        <v>1106</v>
      </c>
      <c r="C50" s="722">
        <v>0</v>
      </c>
      <c r="D50" s="722">
        <v>0</v>
      </c>
      <c r="E50" s="604">
        <f t="shared" si="36"/>
        <v>0</v>
      </c>
      <c r="F50" s="722">
        <v>0</v>
      </c>
      <c r="G50" s="604">
        <f t="shared" si="37"/>
        <v>0</v>
      </c>
      <c r="H50" s="605">
        <f>'Budget production - DÉTAIL'!G54</f>
        <v>0</v>
      </c>
      <c r="I50" s="606">
        <f t="shared" si="38"/>
        <v>0</v>
      </c>
      <c r="J50" s="730"/>
      <c r="K50" s="419" t="s">
        <v>1646</v>
      </c>
      <c r="L50" s="419" t="s">
        <v>1646</v>
      </c>
      <c r="M50" s="419" t="s">
        <v>1646</v>
      </c>
      <c r="O50" s="819" t="str">
        <f t="shared" si="0"/>
        <v/>
      </c>
      <c r="P50" s="819" t="str">
        <f t="shared" si="1"/>
        <v/>
      </c>
      <c r="Q50" s="819" t="str">
        <f t="shared" si="2"/>
        <v/>
      </c>
    </row>
    <row r="51" spans="1:67" ht="14" customHeight="1">
      <c r="A51" s="622" t="s">
        <v>1863</v>
      </c>
      <c r="B51" s="743" t="s">
        <v>689</v>
      </c>
      <c r="C51" s="722">
        <v>0</v>
      </c>
      <c r="D51" s="722">
        <v>0</v>
      </c>
      <c r="E51" s="604">
        <f t="shared" si="36"/>
        <v>0</v>
      </c>
      <c r="F51" s="722">
        <v>0</v>
      </c>
      <c r="G51" s="604">
        <f t="shared" si="37"/>
        <v>0</v>
      </c>
      <c r="H51" s="605">
        <f>'Budget production - DÉTAIL'!G55</f>
        <v>0</v>
      </c>
      <c r="I51" s="606">
        <f t="shared" si="38"/>
        <v>0</v>
      </c>
      <c r="J51" s="730"/>
      <c r="K51" s="419" t="s">
        <v>1646</v>
      </c>
      <c r="L51" s="419" t="s">
        <v>1646</v>
      </c>
      <c r="M51" s="419" t="s">
        <v>1646</v>
      </c>
      <c r="O51" s="819" t="str">
        <f t="shared" si="0"/>
        <v/>
      </c>
      <c r="P51" s="819" t="str">
        <f t="shared" si="1"/>
        <v/>
      </c>
      <c r="Q51" s="819" t="str">
        <f t="shared" si="2"/>
        <v/>
      </c>
    </row>
    <row r="52" spans="1:67" ht="16.5" customHeight="1">
      <c r="A52" s="622" t="s">
        <v>1864</v>
      </c>
      <c r="B52" s="743" t="s">
        <v>690</v>
      </c>
      <c r="C52" s="722">
        <v>0</v>
      </c>
      <c r="D52" s="722">
        <v>0</v>
      </c>
      <c r="E52" s="604">
        <f t="shared" si="36"/>
        <v>0</v>
      </c>
      <c r="F52" s="722">
        <v>0</v>
      </c>
      <c r="G52" s="604">
        <f t="shared" si="37"/>
        <v>0</v>
      </c>
      <c r="H52" s="605">
        <f>'Budget production - DÉTAIL'!G57</f>
        <v>0</v>
      </c>
      <c r="I52" s="606">
        <f t="shared" si="38"/>
        <v>0</v>
      </c>
      <c r="J52" s="730"/>
      <c r="K52" s="419" t="s">
        <v>1646</v>
      </c>
      <c r="L52" s="419" t="s">
        <v>1646</v>
      </c>
      <c r="M52" s="419" t="s">
        <v>1646</v>
      </c>
      <c r="O52" s="819" t="str">
        <f t="shared" si="0"/>
        <v/>
      </c>
      <c r="P52" s="819" t="str">
        <f t="shared" si="1"/>
        <v/>
      </c>
      <c r="Q52" s="819" t="str">
        <f t="shared" si="2"/>
        <v/>
      </c>
    </row>
    <row r="53" spans="1:67" ht="14" customHeight="1">
      <c r="A53" s="621" t="s">
        <v>1865</v>
      </c>
      <c r="B53" s="743" t="s">
        <v>684</v>
      </c>
      <c r="C53" s="722">
        <v>0</v>
      </c>
      <c r="D53" s="722">
        <v>0</v>
      </c>
      <c r="E53" s="604">
        <f t="shared" si="36"/>
        <v>0</v>
      </c>
      <c r="F53" s="722">
        <v>0</v>
      </c>
      <c r="G53" s="604">
        <f t="shared" si="37"/>
        <v>0</v>
      </c>
      <c r="H53" s="605">
        <f>'Budget production - DÉTAIL'!G58</f>
        <v>0</v>
      </c>
      <c r="I53" s="606">
        <f t="shared" si="38"/>
        <v>0</v>
      </c>
      <c r="J53" s="730"/>
      <c r="K53" s="419" t="s">
        <v>1646</v>
      </c>
      <c r="L53" s="419" t="s">
        <v>1646</v>
      </c>
      <c r="M53" s="419" t="s">
        <v>1646</v>
      </c>
      <c r="O53" s="819" t="str">
        <f t="shared" si="0"/>
        <v/>
      </c>
      <c r="P53" s="819" t="str">
        <f t="shared" si="1"/>
        <v/>
      </c>
      <c r="Q53" s="819" t="str">
        <f t="shared" si="2"/>
        <v/>
      </c>
    </row>
    <row r="54" spans="1:67" ht="14" customHeight="1">
      <c r="A54" s="621" t="s">
        <v>1866</v>
      </c>
      <c r="B54" s="743" t="s">
        <v>678</v>
      </c>
      <c r="C54" s="722">
        <v>0</v>
      </c>
      <c r="D54" s="722">
        <v>0</v>
      </c>
      <c r="E54" s="604">
        <f t="shared" si="36"/>
        <v>0</v>
      </c>
      <c r="F54" s="722">
        <v>0</v>
      </c>
      <c r="G54" s="604">
        <f t="shared" si="37"/>
        <v>0</v>
      </c>
      <c r="H54" s="605">
        <f>'Budget production - DÉTAIL'!G59</f>
        <v>0</v>
      </c>
      <c r="I54" s="606">
        <f t="shared" si="38"/>
        <v>0</v>
      </c>
      <c r="J54" s="730"/>
      <c r="K54" s="419" t="s">
        <v>1646</v>
      </c>
      <c r="L54" s="419" t="s">
        <v>1646</v>
      </c>
      <c r="M54" s="419" t="s">
        <v>1646</v>
      </c>
      <c r="O54" s="819" t="str">
        <f t="shared" si="0"/>
        <v/>
      </c>
      <c r="P54" s="819" t="str">
        <f t="shared" si="1"/>
        <v/>
      </c>
      <c r="Q54" s="819" t="str">
        <f t="shared" si="2"/>
        <v/>
      </c>
    </row>
    <row r="55" spans="1:67" ht="14" customHeight="1">
      <c r="A55" s="621" t="s">
        <v>1867</v>
      </c>
      <c r="B55" s="743" t="s">
        <v>691</v>
      </c>
      <c r="C55" s="722">
        <v>0</v>
      </c>
      <c r="D55" s="722">
        <v>0</v>
      </c>
      <c r="E55" s="604">
        <f t="shared" si="36"/>
        <v>0</v>
      </c>
      <c r="F55" s="722">
        <v>0</v>
      </c>
      <c r="G55" s="604">
        <f t="shared" si="37"/>
        <v>0</v>
      </c>
      <c r="H55" s="605">
        <f>'Budget production - DÉTAIL'!G60</f>
        <v>0</v>
      </c>
      <c r="I55" s="606">
        <f t="shared" si="38"/>
        <v>0</v>
      </c>
      <c r="J55" s="730"/>
      <c r="K55" s="419" t="s">
        <v>1646</v>
      </c>
      <c r="L55" s="419" t="s">
        <v>1646</v>
      </c>
      <c r="M55" s="419" t="s">
        <v>1646</v>
      </c>
      <c r="O55" s="819" t="str">
        <f t="shared" si="0"/>
        <v/>
      </c>
      <c r="P55" s="819" t="str">
        <f t="shared" si="1"/>
        <v/>
      </c>
      <c r="Q55" s="819" t="str">
        <f t="shared" si="2"/>
        <v/>
      </c>
    </row>
    <row r="56" spans="1:67" ht="14" customHeight="1">
      <c r="A56" s="621" t="s">
        <v>1868</v>
      </c>
      <c r="B56" s="743" t="s">
        <v>1199</v>
      </c>
      <c r="C56" s="722">
        <v>0</v>
      </c>
      <c r="D56" s="722">
        <v>0</v>
      </c>
      <c r="E56" s="604">
        <f t="shared" si="36"/>
        <v>0</v>
      </c>
      <c r="F56" s="722">
        <v>0</v>
      </c>
      <c r="G56" s="604">
        <f t="shared" si="37"/>
        <v>0</v>
      </c>
      <c r="H56" s="605">
        <f>'Budget production - DÉTAIL'!G61</f>
        <v>0</v>
      </c>
      <c r="I56" s="606">
        <f t="shared" si="38"/>
        <v>0</v>
      </c>
      <c r="J56" s="730"/>
      <c r="K56" s="419" t="s">
        <v>1646</v>
      </c>
      <c r="L56" s="419" t="s">
        <v>1646</v>
      </c>
      <c r="M56" s="419" t="s">
        <v>1646</v>
      </c>
      <c r="O56" s="819" t="str">
        <f t="shared" si="0"/>
        <v/>
      </c>
      <c r="P56" s="819" t="str">
        <f t="shared" si="1"/>
        <v/>
      </c>
      <c r="Q56" s="819" t="str">
        <f t="shared" si="2"/>
        <v/>
      </c>
    </row>
    <row r="57" spans="1:67" ht="14" customHeight="1">
      <c r="A57" s="621" t="s">
        <v>2847</v>
      </c>
      <c r="B57" s="743" t="s">
        <v>1601</v>
      </c>
      <c r="C57" s="722">
        <v>0</v>
      </c>
      <c r="D57" s="722">
        <v>0</v>
      </c>
      <c r="E57" s="604">
        <f t="shared" si="36"/>
        <v>0</v>
      </c>
      <c r="F57" s="722">
        <v>0</v>
      </c>
      <c r="G57" s="604">
        <f t="shared" si="37"/>
        <v>0</v>
      </c>
      <c r="H57" s="605">
        <f>'Budget production - DÉTAIL'!G62</f>
        <v>0</v>
      </c>
      <c r="I57" s="606">
        <f t="shared" si="38"/>
        <v>0</v>
      </c>
      <c r="J57" s="730"/>
      <c r="K57" s="419" t="s">
        <v>1646</v>
      </c>
      <c r="L57" s="419" t="s">
        <v>1646</v>
      </c>
      <c r="M57" s="419" t="s">
        <v>1646</v>
      </c>
      <c r="O57" s="819" t="str">
        <f t="shared" si="0"/>
        <v/>
      </c>
      <c r="P57" s="819" t="str">
        <f t="shared" si="1"/>
        <v/>
      </c>
      <c r="Q57" s="819" t="str">
        <f t="shared" si="2"/>
        <v/>
      </c>
    </row>
    <row r="58" spans="1:67" ht="14" customHeight="1">
      <c r="A58" s="621" t="s">
        <v>1869</v>
      </c>
      <c r="B58" s="743" t="s">
        <v>787</v>
      </c>
      <c r="C58" s="722">
        <v>0</v>
      </c>
      <c r="D58" s="722">
        <v>0</v>
      </c>
      <c r="E58" s="604">
        <f t="shared" si="36"/>
        <v>0</v>
      </c>
      <c r="F58" s="722">
        <v>0</v>
      </c>
      <c r="G58" s="604">
        <f t="shared" si="37"/>
        <v>0</v>
      </c>
      <c r="H58" s="605">
        <f>'Budget production - DÉTAIL'!G63</f>
        <v>0</v>
      </c>
      <c r="I58" s="606">
        <f t="shared" si="38"/>
        <v>0</v>
      </c>
      <c r="J58" s="730"/>
      <c r="K58" s="419" t="s">
        <v>1646</v>
      </c>
      <c r="L58" s="419" t="s">
        <v>1646</v>
      </c>
      <c r="M58" s="419" t="s">
        <v>1646</v>
      </c>
      <c r="O58" s="819" t="str">
        <f t="shared" si="0"/>
        <v/>
      </c>
      <c r="P58" s="819" t="str">
        <f t="shared" si="1"/>
        <v/>
      </c>
      <c r="Q58" s="819" t="str">
        <f t="shared" si="2"/>
        <v/>
      </c>
    </row>
    <row r="59" spans="1:67" ht="14" customHeight="1">
      <c r="A59" s="608"/>
      <c r="B59" s="609" t="s">
        <v>1870</v>
      </c>
      <c r="C59" s="610">
        <f>SUM(C46:C58)</f>
        <v>0</v>
      </c>
      <c r="D59" s="610">
        <f t="shared" ref="D59:H59" si="45">SUM(D46:D58)</f>
        <v>0</v>
      </c>
      <c r="E59" s="610">
        <f t="shared" si="45"/>
        <v>0</v>
      </c>
      <c r="F59" s="610">
        <f t="shared" si="45"/>
        <v>0</v>
      </c>
      <c r="G59" s="610">
        <f t="shared" si="45"/>
        <v>0</v>
      </c>
      <c r="H59" s="610">
        <f t="shared" si="45"/>
        <v>0</v>
      </c>
      <c r="I59" s="611">
        <f>+H59-G59</f>
        <v>0</v>
      </c>
      <c r="J59" s="813"/>
      <c r="K59" s="813"/>
      <c r="L59" s="813"/>
      <c r="M59" s="813"/>
      <c r="N59" s="813"/>
      <c r="O59" s="844"/>
      <c r="P59" s="844"/>
      <c r="Q59" s="844"/>
    </row>
    <row r="60" spans="1:67" ht="14" customHeight="1">
      <c r="A60" s="608"/>
      <c r="B60" s="619"/>
      <c r="C60" s="614"/>
      <c r="D60" s="614"/>
      <c r="E60" s="614"/>
      <c r="F60" s="614"/>
      <c r="G60" s="614"/>
      <c r="H60" s="614"/>
      <c r="I60" s="521"/>
      <c r="J60" s="520"/>
      <c r="K60" s="520"/>
      <c r="L60" s="520"/>
      <c r="M60" s="520"/>
      <c r="N60" s="520"/>
      <c r="O60" s="843"/>
      <c r="P60" s="843"/>
      <c r="Q60" s="843"/>
    </row>
    <row r="61" spans="1:67" s="520" customFormat="1">
      <c r="A61" s="596" t="s">
        <v>1730</v>
      </c>
      <c r="B61" s="597" t="s">
        <v>1871</v>
      </c>
      <c r="C61" s="598"/>
      <c r="D61" s="599"/>
      <c r="E61" s="599"/>
      <c r="F61" s="599"/>
      <c r="G61" s="599"/>
      <c r="H61" s="599"/>
      <c r="I61" s="600"/>
      <c r="O61" s="843"/>
      <c r="P61" s="843"/>
      <c r="Q61" s="843"/>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row>
    <row r="62" spans="1:67" ht="14" customHeight="1">
      <c r="A62" s="623" t="s">
        <v>1872</v>
      </c>
      <c r="B62" s="743" t="s">
        <v>1124</v>
      </c>
      <c r="C62" s="722">
        <v>0</v>
      </c>
      <c r="D62" s="722">
        <v>0</v>
      </c>
      <c r="E62" s="604">
        <f t="shared" ref="E62:E72" si="46">+C62+D62</f>
        <v>0</v>
      </c>
      <c r="F62" s="722">
        <v>0</v>
      </c>
      <c r="G62" s="604">
        <f t="shared" ref="G62:G72" si="47">+E62+F62</f>
        <v>0</v>
      </c>
      <c r="H62" s="605">
        <f>'Budget production - DÉTAIL'!G68</f>
        <v>0</v>
      </c>
      <c r="I62" s="606">
        <f t="shared" ref="I62:I72" si="48">+H62-G62</f>
        <v>0</v>
      </c>
      <c r="J62" s="730"/>
      <c r="K62" s="419" t="s">
        <v>1646</v>
      </c>
      <c r="L62" s="419" t="s">
        <v>1646</v>
      </c>
      <c r="M62" s="419" t="s">
        <v>1646</v>
      </c>
      <c r="O62" s="819" t="str">
        <f t="shared" si="0"/>
        <v/>
      </c>
      <c r="P62" s="819" t="str">
        <f t="shared" si="1"/>
        <v/>
      </c>
      <c r="Q62" s="819" t="str">
        <f t="shared" si="2"/>
        <v/>
      </c>
    </row>
    <row r="63" spans="1:67" ht="14" customHeight="1">
      <c r="A63" s="622" t="s">
        <v>2930</v>
      </c>
      <c r="B63" s="743" t="s">
        <v>1229</v>
      </c>
      <c r="C63" s="722">
        <v>0</v>
      </c>
      <c r="D63" s="722">
        <v>0</v>
      </c>
      <c r="E63" s="604">
        <f t="shared" ref="E63" si="49">+C63+D63</f>
        <v>0</v>
      </c>
      <c r="F63" s="722">
        <v>0</v>
      </c>
      <c r="G63" s="604">
        <f t="shared" ref="G63" si="50">+E63+F63</f>
        <v>0</v>
      </c>
      <c r="H63" s="605">
        <f>'Budget production - DÉTAIL'!G69</f>
        <v>0</v>
      </c>
      <c r="I63" s="606">
        <f t="shared" ref="I63" si="51">+H63-G63</f>
        <v>0</v>
      </c>
      <c r="J63" s="730"/>
      <c r="K63" s="419" t="s">
        <v>1646</v>
      </c>
      <c r="L63" s="419" t="s">
        <v>1646</v>
      </c>
      <c r="M63" s="419" t="s">
        <v>1646</v>
      </c>
      <c r="O63" s="819" t="str">
        <f t="shared" ref="O63" si="52">IF(OR(K63="Oui",K63="Yes"),G63,"")</f>
        <v/>
      </c>
      <c r="P63" s="819" t="str">
        <f t="shared" ref="P63" si="53">IF(OR(L63="Oui",L63="Yes"),G63,"")</f>
        <v/>
      </c>
      <c r="Q63" s="819" t="str">
        <f t="shared" ref="Q63" si="54">IF(OR(M63="Oui",M63="Yes"),G63,"")</f>
        <v/>
      </c>
    </row>
    <row r="64" spans="1:67" ht="14" customHeight="1">
      <c r="A64" s="621" t="s">
        <v>1873</v>
      </c>
      <c r="B64" s="743" t="s">
        <v>1123</v>
      </c>
      <c r="C64" s="722">
        <v>0</v>
      </c>
      <c r="D64" s="722">
        <v>0</v>
      </c>
      <c r="E64" s="604">
        <f t="shared" si="46"/>
        <v>0</v>
      </c>
      <c r="F64" s="722">
        <v>0</v>
      </c>
      <c r="G64" s="604">
        <f t="shared" si="47"/>
        <v>0</v>
      </c>
      <c r="H64" s="605">
        <f>'Budget production - DÉTAIL'!G70</f>
        <v>0</v>
      </c>
      <c r="I64" s="606">
        <f t="shared" si="48"/>
        <v>0</v>
      </c>
      <c r="J64" s="730"/>
      <c r="K64" s="419" t="s">
        <v>1646</v>
      </c>
      <c r="L64" s="419" t="s">
        <v>1646</v>
      </c>
      <c r="M64" s="419" t="s">
        <v>1646</v>
      </c>
      <c r="O64" s="819" t="str">
        <f t="shared" si="0"/>
        <v/>
      </c>
      <c r="P64" s="819" t="str">
        <f t="shared" si="1"/>
        <v/>
      </c>
      <c r="Q64" s="819" t="str">
        <f t="shared" si="2"/>
        <v/>
      </c>
    </row>
    <row r="65" spans="1:67" ht="14" customHeight="1">
      <c r="A65" s="621" t="s">
        <v>1874</v>
      </c>
      <c r="B65" s="743" t="s">
        <v>692</v>
      </c>
      <c r="C65" s="722">
        <v>0</v>
      </c>
      <c r="D65" s="722">
        <v>0</v>
      </c>
      <c r="E65" s="604">
        <f t="shared" si="46"/>
        <v>0</v>
      </c>
      <c r="F65" s="722">
        <v>0</v>
      </c>
      <c r="G65" s="604">
        <f t="shared" si="47"/>
        <v>0</v>
      </c>
      <c r="H65" s="605">
        <f>'Budget production - DÉTAIL'!G71</f>
        <v>0</v>
      </c>
      <c r="I65" s="606">
        <f t="shared" si="48"/>
        <v>0</v>
      </c>
      <c r="J65" s="730"/>
      <c r="K65" s="419" t="s">
        <v>1646</v>
      </c>
      <c r="L65" s="419" t="s">
        <v>1646</v>
      </c>
      <c r="M65" s="419" t="s">
        <v>1646</v>
      </c>
      <c r="O65" s="819" t="str">
        <f t="shared" si="0"/>
        <v/>
      </c>
      <c r="P65" s="819" t="str">
        <f t="shared" si="1"/>
        <v/>
      </c>
      <c r="Q65" s="819" t="str">
        <f t="shared" si="2"/>
        <v/>
      </c>
    </row>
    <row r="66" spans="1:67" ht="14" customHeight="1">
      <c r="A66" s="621" t="s">
        <v>1875</v>
      </c>
      <c r="B66" s="743" t="s">
        <v>693</v>
      </c>
      <c r="C66" s="722">
        <v>0</v>
      </c>
      <c r="D66" s="722">
        <v>0</v>
      </c>
      <c r="E66" s="604">
        <f t="shared" si="46"/>
        <v>0</v>
      </c>
      <c r="F66" s="722">
        <v>0</v>
      </c>
      <c r="G66" s="604">
        <f t="shared" si="47"/>
        <v>0</v>
      </c>
      <c r="H66" s="605">
        <f>'Budget production - DÉTAIL'!G72</f>
        <v>0</v>
      </c>
      <c r="I66" s="606">
        <f t="shared" si="48"/>
        <v>0</v>
      </c>
      <c r="J66" s="730"/>
      <c r="K66" s="419" t="s">
        <v>1646</v>
      </c>
      <c r="L66" s="419" t="s">
        <v>1646</v>
      </c>
      <c r="M66" s="419" t="s">
        <v>1646</v>
      </c>
      <c r="O66" s="819" t="str">
        <f t="shared" si="0"/>
        <v/>
      </c>
      <c r="P66" s="819" t="str">
        <f t="shared" si="1"/>
        <v/>
      </c>
      <c r="Q66" s="819" t="str">
        <f t="shared" si="2"/>
        <v/>
      </c>
    </row>
    <row r="67" spans="1:67" ht="14" customHeight="1">
      <c r="A67" s="621" t="s">
        <v>1876</v>
      </c>
      <c r="B67" s="743" t="s">
        <v>684</v>
      </c>
      <c r="C67" s="722">
        <v>0</v>
      </c>
      <c r="D67" s="722">
        <v>0</v>
      </c>
      <c r="E67" s="604">
        <f t="shared" si="46"/>
        <v>0</v>
      </c>
      <c r="F67" s="722">
        <v>0</v>
      </c>
      <c r="G67" s="604">
        <f t="shared" si="47"/>
        <v>0</v>
      </c>
      <c r="H67" s="605">
        <f>'Budget production - DÉTAIL'!G73</f>
        <v>0</v>
      </c>
      <c r="I67" s="606">
        <f t="shared" si="48"/>
        <v>0</v>
      </c>
      <c r="J67" s="730"/>
      <c r="K67" s="419" t="s">
        <v>1646</v>
      </c>
      <c r="L67" s="419" t="s">
        <v>1646</v>
      </c>
      <c r="M67" s="419" t="s">
        <v>1646</v>
      </c>
      <c r="O67" s="819" t="str">
        <f t="shared" si="0"/>
        <v/>
      </c>
      <c r="P67" s="819" t="str">
        <f t="shared" si="1"/>
        <v/>
      </c>
      <c r="Q67" s="819" t="str">
        <f t="shared" si="2"/>
        <v/>
      </c>
    </row>
    <row r="68" spans="1:67" ht="14" customHeight="1">
      <c r="A68" s="621" t="s">
        <v>1877</v>
      </c>
      <c r="B68" s="743" t="s">
        <v>678</v>
      </c>
      <c r="C68" s="722">
        <v>0</v>
      </c>
      <c r="D68" s="722">
        <v>0</v>
      </c>
      <c r="E68" s="604">
        <f t="shared" si="46"/>
        <v>0</v>
      </c>
      <c r="F68" s="722">
        <v>0</v>
      </c>
      <c r="G68" s="604">
        <f t="shared" si="47"/>
        <v>0</v>
      </c>
      <c r="H68" s="605">
        <f>'Budget production - DÉTAIL'!G74</f>
        <v>0</v>
      </c>
      <c r="I68" s="606">
        <f t="shared" si="48"/>
        <v>0</v>
      </c>
      <c r="J68" s="730"/>
      <c r="K68" s="419" t="s">
        <v>1646</v>
      </c>
      <c r="L68" s="419" t="s">
        <v>1646</v>
      </c>
      <c r="M68" s="419" t="s">
        <v>1646</v>
      </c>
      <c r="O68" s="819" t="str">
        <f t="shared" si="0"/>
        <v/>
      </c>
      <c r="P68" s="819" t="str">
        <f t="shared" si="1"/>
        <v/>
      </c>
      <c r="Q68" s="819" t="str">
        <f t="shared" si="2"/>
        <v/>
      </c>
    </row>
    <row r="69" spans="1:67" ht="14" customHeight="1">
      <c r="A69" s="621" t="s">
        <v>1878</v>
      </c>
      <c r="B69" s="743" t="s">
        <v>1199</v>
      </c>
      <c r="C69" s="722">
        <v>0</v>
      </c>
      <c r="D69" s="722">
        <v>0</v>
      </c>
      <c r="E69" s="604">
        <f t="shared" si="46"/>
        <v>0</v>
      </c>
      <c r="F69" s="722">
        <v>0</v>
      </c>
      <c r="G69" s="604">
        <f t="shared" si="47"/>
        <v>0</v>
      </c>
      <c r="H69" s="605">
        <f>'Budget production - DÉTAIL'!G75</f>
        <v>0</v>
      </c>
      <c r="I69" s="606">
        <f t="shared" si="48"/>
        <v>0</v>
      </c>
      <c r="J69" s="730"/>
      <c r="K69" s="419" t="s">
        <v>1646</v>
      </c>
      <c r="L69" s="419" t="s">
        <v>1646</v>
      </c>
      <c r="M69" s="419" t="s">
        <v>1646</v>
      </c>
      <c r="O69" s="819" t="str">
        <f t="shared" si="0"/>
        <v/>
      </c>
      <c r="P69" s="819" t="str">
        <f t="shared" si="1"/>
        <v/>
      </c>
      <c r="Q69" s="819" t="str">
        <f t="shared" si="2"/>
        <v/>
      </c>
    </row>
    <row r="70" spans="1:67" ht="14" customHeight="1">
      <c r="A70" s="621" t="s">
        <v>1879</v>
      </c>
      <c r="B70" s="743" t="s">
        <v>694</v>
      </c>
      <c r="C70" s="722">
        <v>0</v>
      </c>
      <c r="D70" s="722">
        <v>0</v>
      </c>
      <c r="E70" s="604">
        <f>+C70+D70</f>
        <v>0</v>
      </c>
      <c r="F70" s="722">
        <v>0</v>
      </c>
      <c r="G70" s="604">
        <f>+E70+F70</f>
        <v>0</v>
      </c>
      <c r="H70" s="605">
        <f>'Budget production - DÉTAIL'!G76</f>
        <v>0</v>
      </c>
      <c r="I70" s="606">
        <f>+H70-G70</f>
        <v>0</v>
      </c>
      <c r="J70" s="730"/>
      <c r="K70" s="419" t="s">
        <v>1646</v>
      </c>
      <c r="L70" s="419" t="s">
        <v>1646</v>
      </c>
      <c r="M70" s="419" t="s">
        <v>1646</v>
      </c>
      <c r="O70" s="819" t="str">
        <f t="shared" ref="O70" si="55">IF(OR(K70="Oui",K70="Yes"),G70,"")</f>
        <v/>
      </c>
      <c r="P70" s="819" t="str">
        <f t="shared" ref="P70" si="56">IF(OR(L70="Oui",L70="Yes"),G70,"")</f>
        <v/>
      </c>
      <c r="Q70" s="819" t="str">
        <f t="shared" ref="Q70" si="57">IF(OR(M70="Oui",M70="Yes"),G70,"")</f>
        <v/>
      </c>
    </row>
    <row r="71" spans="1:67" ht="14" customHeight="1">
      <c r="A71" s="621" t="s">
        <v>2848</v>
      </c>
      <c r="B71" s="743" t="s">
        <v>1601</v>
      </c>
      <c r="C71" s="722">
        <v>0</v>
      </c>
      <c r="D71" s="722">
        <v>0</v>
      </c>
      <c r="E71" s="604">
        <f>+C71+D71</f>
        <v>0</v>
      </c>
      <c r="F71" s="722">
        <v>0</v>
      </c>
      <c r="G71" s="604">
        <f>+E71+F71</f>
        <v>0</v>
      </c>
      <c r="H71" s="605">
        <f>'Budget production - DÉTAIL'!G77</f>
        <v>0</v>
      </c>
      <c r="I71" s="606">
        <f>+H71-G71</f>
        <v>0</v>
      </c>
      <c r="J71" s="730"/>
      <c r="K71" s="419" t="s">
        <v>1646</v>
      </c>
      <c r="L71" s="419" t="s">
        <v>1646</v>
      </c>
      <c r="M71" s="419" t="s">
        <v>1646</v>
      </c>
      <c r="O71" s="819" t="str">
        <f t="shared" si="0"/>
        <v/>
      </c>
      <c r="P71" s="819" t="str">
        <f t="shared" si="1"/>
        <v/>
      </c>
      <c r="Q71" s="819" t="str">
        <f t="shared" si="2"/>
        <v/>
      </c>
    </row>
    <row r="72" spans="1:67" ht="14" customHeight="1">
      <c r="A72" s="621" t="s">
        <v>1880</v>
      </c>
      <c r="B72" s="743" t="s">
        <v>787</v>
      </c>
      <c r="C72" s="722">
        <v>0</v>
      </c>
      <c r="D72" s="722">
        <v>0</v>
      </c>
      <c r="E72" s="604">
        <f t="shared" si="46"/>
        <v>0</v>
      </c>
      <c r="F72" s="722">
        <v>0</v>
      </c>
      <c r="G72" s="604">
        <f t="shared" si="47"/>
        <v>0</v>
      </c>
      <c r="H72" s="605">
        <f>'Budget production - DÉTAIL'!G78</f>
        <v>0</v>
      </c>
      <c r="I72" s="606">
        <f t="shared" si="48"/>
        <v>0</v>
      </c>
      <c r="J72" s="730"/>
      <c r="K72" s="419" t="s">
        <v>1646</v>
      </c>
      <c r="L72" s="419" t="s">
        <v>1646</v>
      </c>
      <c r="M72" s="419" t="s">
        <v>1646</v>
      </c>
      <c r="O72" s="819" t="str">
        <f t="shared" si="0"/>
        <v/>
      </c>
      <c r="P72" s="819" t="str">
        <f t="shared" si="1"/>
        <v/>
      </c>
      <c r="Q72" s="819" t="str">
        <f t="shared" si="2"/>
        <v/>
      </c>
    </row>
    <row r="73" spans="1:67" ht="14" customHeight="1">
      <c r="A73" s="624"/>
      <c r="B73" s="609" t="s">
        <v>1881</v>
      </c>
      <c r="C73" s="610">
        <f>SUM(C62:C72)</f>
        <v>0</v>
      </c>
      <c r="D73" s="610">
        <f t="shared" ref="D73:H73" si="58">SUM(D62:D72)</f>
        <v>0</v>
      </c>
      <c r="E73" s="610">
        <f t="shared" si="58"/>
        <v>0</v>
      </c>
      <c r="F73" s="610">
        <f t="shared" si="58"/>
        <v>0</v>
      </c>
      <c r="G73" s="610">
        <f t="shared" si="58"/>
        <v>0</v>
      </c>
      <c r="H73" s="610">
        <f t="shared" si="58"/>
        <v>0</v>
      </c>
      <c r="I73" s="611">
        <f>+H73-G73</f>
        <v>0</v>
      </c>
      <c r="J73" s="813"/>
      <c r="K73" s="813"/>
      <c r="L73" s="813"/>
      <c r="M73" s="813"/>
      <c r="N73" s="813"/>
      <c r="O73" s="844"/>
      <c r="P73" s="844"/>
      <c r="Q73" s="844"/>
    </row>
    <row r="74" spans="1:67" ht="14" customHeight="1">
      <c r="A74" s="624"/>
      <c r="B74" s="613"/>
      <c r="C74" s="625"/>
      <c r="D74" s="625"/>
      <c r="E74" s="625"/>
      <c r="F74" s="625"/>
      <c r="G74" s="625"/>
      <c r="H74" s="625"/>
      <c r="I74" s="626"/>
      <c r="J74" s="520"/>
      <c r="K74" s="520"/>
      <c r="L74" s="520"/>
      <c r="M74" s="520"/>
      <c r="N74" s="520"/>
      <c r="O74" s="843"/>
      <c r="P74" s="843"/>
      <c r="Q74" s="843"/>
    </row>
    <row r="75" spans="1:67" s="520" customFormat="1">
      <c r="A75" s="596" t="s">
        <v>1732</v>
      </c>
      <c r="B75" s="597" t="s">
        <v>695</v>
      </c>
      <c r="C75" s="598"/>
      <c r="D75" s="599"/>
      <c r="E75" s="599"/>
      <c r="F75" s="599"/>
      <c r="G75" s="599"/>
      <c r="H75" s="599"/>
      <c r="I75" s="600"/>
      <c r="O75" s="843"/>
      <c r="P75" s="843"/>
      <c r="Q75" s="843"/>
      <c r="R75" s="546"/>
      <c r="S75" s="546"/>
      <c r="T75" s="546"/>
      <c r="U75" s="546"/>
      <c r="V75" s="546"/>
      <c r="W75" s="546"/>
      <c r="X75" s="546"/>
      <c r="Y75" s="546"/>
      <c r="Z75" s="546"/>
      <c r="AA75" s="546"/>
      <c r="AB75" s="546"/>
      <c r="AC75" s="546"/>
      <c r="AD75" s="546"/>
      <c r="AE75" s="546"/>
      <c r="AF75" s="546"/>
      <c r="AG75" s="546"/>
      <c r="AH75" s="546"/>
      <c r="AI75" s="546"/>
      <c r="AJ75" s="546"/>
      <c r="AK75" s="546"/>
      <c r="AL75" s="546"/>
      <c r="AM75" s="546"/>
      <c r="AN75" s="546"/>
      <c r="AO75" s="546"/>
      <c r="AP75" s="546"/>
      <c r="AQ75" s="546"/>
      <c r="AR75" s="546"/>
      <c r="AS75" s="546"/>
      <c r="AT75" s="546"/>
      <c r="AU75" s="546"/>
      <c r="AV75" s="546"/>
      <c r="AW75" s="546"/>
      <c r="AX75" s="546"/>
      <c r="AY75" s="546"/>
      <c r="AZ75" s="546"/>
      <c r="BA75" s="546"/>
      <c r="BB75" s="546"/>
      <c r="BC75" s="546"/>
      <c r="BD75" s="546"/>
      <c r="BE75" s="546"/>
      <c r="BF75" s="546"/>
      <c r="BG75" s="546"/>
      <c r="BH75" s="546"/>
      <c r="BI75" s="546"/>
      <c r="BJ75" s="546"/>
      <c r="BK75" s="546"/>
      <c r="BL75" s="546"/>
      <c r="BM75" s="546"/>
      <c r="BN75" s="546"/>
      <c r="BO75" s="546"/>
    </row>
    <row r="76" spans="1:67" ht="14" customHeight="1">
      <c r="A76" s="621" t="s">
        <v>1882</v>
      </c>
      <c r="B76" s="619" t="s">
        <v>1377</v>
      </c>
      <c r="C76" s="722">
        <v>0</v>
      </c>
      <c r="D76" s="722">
        <v>0</v>
      </c>
      <c r="E76" s="604">
        <f t="shared" ref="E76:E86" si="59">+C76+D76</f>
        <v>0</v>
      </c>
      <c r="F76" s="722">
        <v>0</v>
      </c>
      <c r="G76" s="604">
        <f t="shared" ref="G76:G86" si="60">+E76+F76</f>
        <v>0</v>
      </c>
      <c r="H76" s="605">
        <f>'Budget production - DÉTAIL'!G83</f>
        <v>0</v>
      </c>
      <c r="I76" s="606">
        <f t="shared" ref="I76:I86" si="61">+H76-G76</f>
        <v>0</v>
      </c>
      <c r="J76" s="730"/>
      <c r="K76" s="419" t="s">
        <v>1646</v>
      </c>
      <c r="L76" s="419" t="s">
        <v>1646</v>
      </c>
      <c r="M76" s="419" t="s">
        <v>1646</v>
      </c>
      <c r="O76" s="819" t="str">
        <f t="shared" si="0"/>
        <v/>
      </c>
      <c r="P76" s="819" t="str">
        <f t="shared" si="1"/>
        <v/>
      </c>
      <c r="Q76" s="819" t="str">
        <f t="shared" si="2"/>
        <v/>
      </c>
    </row>
    <row r="77" spans="1:67" ht="14" customHeight="1">
      <c r="A77" s="621" t="s">
        <v>1883</v>
      </c>
      <c r="B77" s="619" t="s">
        <v>1072</v>
      </c>
      <c r="C77" s="722">
        <v>0</v>
      </c>
      <c r="D77" s="722">
        <v>0</v>
      </c>
      <c r="E77" s="604">
        <f t="shared" si="59"/>
        <v>0</v>
      </c>
      <c r="F77" s="722">
        <v>0</v>
      </c>
      <c r="G77" s="604">
        <f t="shared" si="60"/>
        <v>0</v>
      </c>
      <c r="H77" s="605">
        <f>'Budget production - DÉTAIL'!G84</f>
        <v>0</v>
      </c>
      <c r="I77" s="606">
        <f t="shared" si="61"/>
        <v>0</v>
      </c>
      <c r="J77" s="730"/>
      <c r="K77" s="419" t="s">
        <v>1646</v>
      </c>
      <c r="L77" s="419" t="s">
        <v>1646</v>
      </c>
      <c r="M77" s="419" t="s">
        <v>1646</v>
      </c>
      <c r="O77" s="819" t="str">
        <f t="shared" si="0"/>
        <v/>
      </c>
      <c r="P77" s="819" t="str">
        <f t="shared" si="1"/>
        <v/>
      </c>
      <c r="Q77" s="819" t="str">
        <f t="shared" si="2"/>
        <v/>
      </c>
    </row>
    <row r="78" spans="1:67" ht="15" customHeight="1">
      <c r="A78" s="621" t="s">
        <v>1884</v>
      </c>
      <c r="B78" s="619" t="s">
        <v>1885</v>
      </c>
      <c r="C78" s="722">
        <v>0</v>
      </c>
      <c r="D78" s="722">
        <v>0</v>
      </c>
      <c r="E78" s="604">
        <f t="shared" si="59"/>
        <v>0</v>
      </c>
      <c r="F78" s="722">
        <v>0</v>
      </c>
      <c r="G78" s="604">
        <f t="shared" si="60"/>
        <v>0</v>
      </c>
      <c r="H78" s="605">
        <f>'Budget production - DÉTAIL'!G85</f>
        <v>0</v>
      </c>
      <c r="I78" s="606">
        <f t="shared" si="61"/>
        <v>0</v>
      </c>
      <c r="J78" s="730"/>
      <c r="K78" s="419" t="s">
        <v>1646</v>
      </c>
      <c r="L78" s="419" t="s">
        <v>1646</v>
      </c>
      <c r="M78" s="419" t="s">
        <v>1646</v>
      </c>
      <c r="O78" s="819" t="str">
        <f t="shared" si="0"/>
        <v/>
      </c>
      <c r="P78" s="819" t="str">
        <f t="shared" si="1"/>
        <v/>
      </c>
      <c r="Q78" s="819" t="str">
        <f t="shared" si="2"/>
        <v/>
      </c>
    </row>
    <row r="79" spans="1:67" ht="14" customHeight="1">
      <c r="A79" s="621" t="s">
        <v>1886</v>
      </c>
      <c r="B79" s="619" t="s">
        <v>1072</v>
      </c>
      <c r="C79" s="722">
        <v>0</v>
      </c>
      <c r="D79" s="722">
        <v>0</v>
      </c>
      <c r="E79" s="604">
        <f t="shared" si="59"/>
        <v>0</v>
      </c>
      <c r="F79" s="722">
        <v>0</v>
      </c>
      <c r="G79" s="604">
        <f t="shared" si="60"/>
        <v>0</v>
      </c>
      <c r="H79" s="605">
        <f>'Budget production - DÉTAIL'!G86</f>
        <v>0</v>
      </c>
      <c r="I79" s="606">
        <f t="shared" si="61"/>
        <v>0</v>
      </c>
      <c r="J79" s="730"/>
      <c r="K79" s="419" t="s">
        <v>1646</v>
      </c>
      <c r="L79" s="419" t="s">
        <v>1646</v>
      </c>
      <c r="M79" s="419" t="s">
        <v>1646</v>
      </c>
      <c r="O79" s="819" t="str">
        <f t="shared" si="0"/>
        <v/>
      </c>
      <c r="P79" s="819" t="str">
        <f t="shared" si="1"/>
        <v/>
      </c>
      <c r="Q79" s="819" t="str">
        <f t="shared" si="2"/>
        <v/>
      </c>
    </row>
    <row r="80" spans="1:67" ht="14" customHeight="1">
      <c r="A80" s="621" t="s">
        <v>1887</v>
      </c>
      <c r="B80" s="619" t="s">
        <v>1888</v>
      </c>
      <c r="C80" s="722">
        <v>0</v>
      </c>
      <c r="D80" s="722">
        <v>0</v>
      </c>
      <c r="E80" s="604">
        <f t="shared" si="59"/>
        <v>0</v>
      </c>
      <c r="F80" s="722">
        <v>0</v>
      </c>
      <c r="G80" s="604">
        <f t="shared" si="60"/>
        <v>0</v>
      </c>
      <c r="H80" s="605">
        <f>'Budget production - DÉTAIL'!G87</f>
        <v>0</v>
      </c>
      <c r="I80" s="606">
        <f t="shared" si="61"/>
        <v>0</v>
      </c>
      <c r="J80" s="730"/>
      <c r="K80" s="419" t="s">
        <v>1646</v>
      </c>
      <c r="L80" s="419" t="s">
        <v>1646</v>
      </c>
      <c r="M80" s="419" t="s">
        <v>1646</v>
      </c>
      <c r="O80" s="819" t="str">
        <f t="shared" si="0"/>
        <v/>
      </c>
      <c r="P80" s="819" t="str">
        <f t="shared" si="1"/>
        <v/>
      </c>
      <c r="Q80" s="819" t="str">
        <f t="shared" si="2"/>
        <v/>
      </c>
    </row>
    <row r="81" spans="1:67" ht="14" customHeight="1">
      <c r="A81" s="621" t="s">
        <v>1889</v>
      </c>
      <c r="B81" s="619" t="s">
        <v>1071</v>
      </c>
      <c r="C81" s="722">
        <v>0</v>
      </c>
      <c r="D81" s="722">
        <v>0</v>
      </c>
      <c r="E81" s="604">
        <f t="shared" si="59"/>
        <v>0</v>
      </c>
      <c r="F81" s="722">
        <v>0</v>
      </c>
      <c r="G81" s="604">
        <f t="shared" si="60"/>
        <v>0</v>
      </c>
      <c r="H81" s="605">
        <f>'Budget production - DÉTAIL'!G88</f>
        <v>0</v>
      </c>
      <c r="I81" s="606">
        <f t="shared" si="61"/>
        <v>0</v>
      </c>
      <c r="J81" s="730"/>
      <c r="K81" s="419" t="s">
        <v>1646</v>
      </c>
      <c r="L81" s="419" t="s">
        <v>1646</v>
      </c>
      <c r="M81" s="419" t="s">
        <v>1646</v>
      </c>
      <c r="O81" s="819" t="str">
        <f t="shared" si="0"/>
        <v/>
      </c>
      <c r="P81" s="819" t="str">
        <f t="shared" si="1"/>
        <v/>
      </c>
      <c r="Q81" s="819" t="str">
        <f t="shared" si="2"/>
        <v/>
      </c>
    </row>
    <row r="82" spans="1:67" ht="14" customHeight="1">
      <c r="A82" s="621" t="s">
        <v>1890</v>
      </c>
      <c r="B82" s="619" t="s">
        <v>1891</v>
      </c>
      <c r="C82" s="722">
        <v>0</v>
      </c>
      <c r="D82" s="722">
        <v>0</v>
      </c>
      <c r="E82" s="604">
        <f t="shared" si="59"/>
        <v>0</v>
      </c>
      <c r="F82" s="722">
        <v>0</v>
      </c>
      <c r="G82" s="604">
        <f t="shared" si="60"/>
        <v>0</v>
      </c>
      <c r="H82" s="605">
        <f>'Budget production - DÉTAIL'!G89</f>
        <v>0</v>
      </c>
      <c r="I82" s="606">
        <f t="shared" si="61"/>
        <v>0</v>
      </c>
      <c r="J82" s="730"/>
      <c r="K82" s="419" t="s">
        <v>1646</v>
      </c>
      <c r="L82" s="419" t="s">
        <v>1646</v>
      </c>
      <c r="M82" s="419" t="s">
        <v>1646</v>
      </c>
      <c r="O82" s="819" t="str">
        <f t="shared" ref="O82:O149" si="62">IF(OR(K82="Oui",K82="Yes"),G82,"")</f>
        <v/>
      </c>
      <c r="P82" s="819" t="str">
        <f t="shared" ref="P82:P149" si="63">IF(OR(L82="Oui",L82="Yes"),G82,"")</f>
        <v/>
      </c>
      <c r="Q82" s="819" t="str">
        <f t="shared" ref="Q82:Q149" si="64">IF(OR(M82="Oui",M82="Yes"),G82,"")</f>
        <v/>
      </c>
    </row>
    <row r="83" spans="1:67" ht="14" customHeight="1">
      <c r="A83" s="621" t="s">
        <v>1892</v>
      </c>
      <c r="B83" s="619" t="s">
        <v>1893</v>
      </c>
      <c r="C83" s="722">
        <v>0</v>
      </c>
      <c r="D83" s="722">
        <v>0</v>
      </c>
      <c r="E83" s="604">
        <f t="shared" si="59"/>
        <v>0</v>
      </c>
      <c r="F83" s="722">
        <v>0</v>
      </c>
      <c r="G83" s="604">
        <f t="shared" si="60"/>
        <v>0</v>
      </c>
      <c r="H83" s="605">
        <f>'Budget production - DÉTAIL'!G90</f>
        <v>0</v>
      </c>
      <c r="I83" s="606">
        <f t="shared" si="61"/>
        <v>0</v>
      </c>
      <c r="J83" s="730"/>
      <c r="K83" s="419" t="s">
        <v>1646</v>
      </c>
      <c r="L83" s="419" t="s">
        <v>1646</v>
      </c>
      <c r="M83" s="419" t="s">
        <v>1646</v>
      </c>
      <c r="O83" s="819" t="str">
        <f t="shared" si="62"/>
        <v/>
      </c>
      <c r="P83" s="819" t="str">
        <f t="shared" si="63"/>
        <v/>
      </c>
      <c r="Q83" s="819" t="str">
        <f t="shared" si="64"/>
        <v/>
      </c>
    </row>
    <row r="84" spans="1:67" ht="14" customHeight="1">
      <c r="A84" s="621" t="s">
        <v>1894</v>
      </c>
      <c r="B84" s="619" t="s">
        <v>1197</v>
      </c>
      <c r="C84" s="722">
        <v>0</v>
      </c>
      <c r="D84" s="722">
        <v>0</v>
      </c>
      <c r="E84" s="604">
        <f t="shared" si="59"/>
        <v>0</v>
      </c>
      <c r="F84" s="722">
        <v>0</v>
      </c>
      <c r="G84" s="604">
        <f t="shared" si="60"/>
        <v>0</v>
      </c>
      <c r="H84" s="605">
        <f>'Budget production - DÉTAIL'!G91</f>
        <v>0</v>
      </c>
      <c r="I84" s="606">
        <f t="shared" si="61"/>
        <v>0</v>
      </c>
      <c r="J84" s="730"/>
      <c r="K84" s="419" t="s">
        <v>1646</v>
      </c>
      <c r="L84" s="419" t="s">
        <v>1646</v>
      </c>
      <c r="M84" s="419" t="s">
        <v>1646</v>
      </c>
      <c r="O84" s="819" t="str">
        <f t="shared" si="62"/>
        <v/>
      </c>
      <c r="P84" s="819" t="str">
        <f t="shared" si="63"/>
        <v/>
      </c>
      <c r="Q84" s="819" t="str">
        <f t="shared" si="64"/>
        <v/>
      </c>
    </row>
    <row r="85" spans="1:67" ht="14" customHeight="1">
      <c r="A85" s="621" t="s">
        <v>1895</v>
      </c>
      <c r="B85" s="619" t="s">
        <v>1053</v>
      </c>
      <c r="C85" s="722">
        <v>0</v>
      </c>
      <c r="D85" s="722">
        <v>0</v>
      </c>
      <c r="E85" s="604">
        <f t="shared" si="59"/>
        <v>0</v>
      </c>
      <c r="F85" s="722">
        <v>0</v>
      </c>
      <c r="G85" s="604">
        <f t="shared" si="60"/>
        <v>0</v>
      </c>
      <c r="H85" s="605">
        <f>'Budget production - DÉTAIL'!G92</f>
        <v>0</v>
      </c>
      <c r="I85" s="606">
        <f t="shared" si="61"/>
        <v>0</v>
      </c>
      <c r="J85" s="730"/>
      <c r="K85" s="419" t="s">
        <v>1646</v>
      </c>
      <c r="L85" s="419" t="s">
        <v>1646</v>
      </c>
      <c r="M85" s="419" t="s">
        <v>1646</v>
      </c>
      <c r="O85" s="819" t="str">
        <f t="shared" si="62"/>
        <v/>
      </c>
      <c r="P85" s="819" t="str">
        <f t="shared" si="63"/>
        <v/>
      </c>
      <c r="Q85" s="819" t="str">
        <f t="shared" si="64"/>
        <v/>
      </c>
    </row>
    <row r="86" spans="1:67" ht="14" customHeight="1">
      <c r="A86" s="621" t="s">
        <v>1896</v>
      </c>
      <c r="B86" s="559" t="s">
        <v>788</v>
      </c>
      <c r="C86" s="722">
        <v>0</v>
      </c>
      <c r="D86" s="722">
        <v>0</v>
      </c>
      <c r="E86" s="604">
        <f t="shared" si="59"/>
        <v>0</v>
      </c>
      <c r="F86" s="722">
        <v>0</v>
      </c>
      <c r="G86" s="604">
        <f t="shared" si="60"/>
        <v>0</v>
      </c>
      <c r="H86" s="605">
        <f>'Budget production - DÉTAIL'!G93</f>
        <v>0</v>
      </c>
      <c r="I86" s="606">
        <f t="shared" si="61"/>
        <v>0</v>
      </c>
      <c r="J86" s="730"/>
      <c r="K86" s="419" t="s">
        <v>1646</v>
      </c>
      <c r="L86" s="419" t="s">
        <v>1646</v>
      </c>
      <c r="M86" s="419" t="s">
        <v>1646</v>
      </c>
      <c r="O86" s="819" t="str">
        <f t="shared" si="62"/>
        <v/>
      </c>
      <c r="P86" s="819" t="str">
        <f t="shared" si="63"/>
        <v/>
      </c>
      <c r="Q86" s="819" t="str">
        <f t="shared" si="64"/>
        <v/>
      </c>
    </row>
    <row r="87" spans="1:67" ht="13.5" customHeight="1" thickBot="1">
      <c r="A87" s="624"/>
      <c r="B87" s="609" t="s">
        <v>1897</v>
      </c>
      <c r="C87" s="610">
        <f t="shared" ref="C87:H87" si="65">SUM(C76:C86)</f>
        <v>0</v>
      </c>
      <c r="D87" s="610">
        <f t="shared" si="65"/>
        <v>0</v>
      </c>
      <c r="E87" s="610">
        <f t="shared" si="65"/>
        <v>0</v>
      </c>
      <c r="F87" s="610">
        <f t="shared" si="65"/>
        <v>0</v>
      </c>
      <c r="G87" s="610">
        <f t="shared" si="65"/>
        <v>0</v>
      </c>
      <c r="H87" s="610">
        <f t="shared" si="65"/>
        <v>0</v>
      </c>
      <c r="I87" s="611">
        <f>+H87-G87</f>
        <v>0</v>
      </c>
      <c r="J87" s="612"/>
      <c r="K87" s="547"/>
      <c r="L87" s="547"/>
      <c r="M87" s="547"/>
      <c r="O87" s="845"/>
      <c r="P87" s="846"/>
      <c r="Q87" s="846"/>
    </row>
    <row r="88" spans="1:67" ht="14" customHeight="1" thickBot="1">
      <c r="A88" s="627"/>
      <c r="B88" s="534"/>
      <c r="C88" s="524"/>
      <c r="D88" s="524"/>
      <c r="E88" s="524"/>
      <c r="F88" s="524"/>
      <c r="G88" s="524"/>
      <c r="H88" s="524"/>
      <c r="I88" s="525"/>
      <c r="J88" s="628"/>
      <c r="K88" s="548"/>
      <c r="L88" s="548"/>
      <c r="M88" s="548"/>
      <c r="O88" s="847"/>
      <c r="P88" s="848"/>
      <c r="Q88" s="848"/>
    </row>
    <row r="89" spans="1:67" s="514" customFormat="1" ht="22.5" customHeight="1" thickBot="1">
      <c r="A89" s="629"/>
      <c r="B89" s="560" t="s">
        <v>1733</v>
      </c>
      <c r="C89" s="723">
        <f>SUM(C9+C26+C43+C59+C73+C87)</f>
        <v>0</v>
      </c>
      <c r="D89" s="723">
        <f t="shared" ref="D89:H89" si="66">SUM(D9+D26+D43+D59+D73+D87)</f>
        <v>0</v>
      </c>
      <c r="E89" s="512">
        <f t="shared" si="66"/>
        <v>0</v>
      </c>
      <c r="F89" s="723">
        <f t="shared" si="66"/>
        <v>0</v>
      </c>
      <c r="G89" s="512">
        <f t="shared" si="66"/>
        <v>0</v>
      </c>
      <c r="H89" s="512">
        <f t="shared" si="66"/>
        <v>0</v>
      </c>
      <c r="I89" s="513">
        <f>+H89-G89</f>
        <v>0</v>
      </c>
      <c r="J89" s="731"/>
      <c r="K89" s="549"/>
      <c r="L89" s="549"/>
      <c r="M89" s="549"/>
      <c r="N89" s="550"/>
      <c r="O89" s="849"/>
      <c r="P89" s="850"/>
      <c r="Q89" s="850"/>
      <c r="R89" s="550"/>
      <c r="S89" s="550"/>
      <c r="T89" s="550"/>
      <c r="U89" s="550"/>
      <c r="V89" s="550"/>
      <c r="W89" s="550"/>
      <c r="X89" s="550"/>
      <c r="Y89" s="550"/>
      <c r="Z89" s="550"/>
      <c r="AA89" s="550"/>
      <c r="AB89" s="550"/>
      <c r="AC89" s="550"/>
      <c r="AD89" s="550"/>
      <c r="AE89" s="550"/>
      <c r="AF89" s="550"/>
      <c r="AG89" s="550"/>
      <c r="AH89" s="550"/>
      <c r="AI89" s="550"/>
      <c r="AJ89" s="550"/>
      <c r="AK89" s="550"/>
      <c r="AL89" s="550"/>
      <c r="AM89" s="550"/>
      <c r="AN89" s="550"/>
      <c r="AO89" s="550"/>
      <c r="AP89" s="550"/>
      <c r="AQ89" s="550"/>
      <c r="AR89" s="550"/>
      <c r="AS89" s="550"/>
      <c r="AT89" s="550"/>
      <c r="AU89" s="550"/>
      <c r="AV89" s="550"/>
      <c r="AW89" s="550"/>
      <c r="AX89" s="550"/>
      <c r="AY89" s="550"/>
      <c r="AZ89" s="550"/>
      <c r="BA89" s="550"/>
      <c r="BB89" s="550"/>
      <c r="BC89" s="550"/>
      <c r="BD89" s="550"/>
      <c r="BE89" s="550"/>
      <c r="BF89" s="550"/>
      <c r="BG89" s="550"/>
      <c r="BH89" s="550"/>
      <c r="BI89" s="550"/>
      <c r="BJ89" s="550"/>
      <c r="BK89" s="550"/>
      <c r="BL89" s="550"/>
      <c r="BM89" s="550"/>
      <c r="BN89" s="550"/>
      <c r="BO89" s="550"/>
    </row>
    <row r="90" spans="1:67" ht="14" customHeight="1" thickBot="1">
      <c r="A90" s="627"/>
      <c r="B90" s="534"/>
      <c r="C90" s="524"/>
      <c r="D90" s="524"/>
      <c r="E90" s="524"/>
      <c r="F90" s="524"/>
      <c r="G90" s="524"/>
      <c r="H90" s="524"/>
      <c r="I90" s="525"/>
      <c r="J90" s="628"/>
      <c r="K90" s="548"/>
      <c r="L90" s="548"/>
      <c r="M90" s="548"/>
      <c r="O90" s="847"/>
      <c r="P90" s="848"/>
      <c r="Q90" s="848"/>
    </row>
    <row r="91" spans="1:67" ht="14" customHeight="1">
      <c r="A91" s="1045" t="s">
        <v>1789</v>
      </c>
      <c r="B91" s="1046"/>
      <c r="C91" s="614"/>
      <c r="D91" s="614"/>
      <c r="E91" s="614"/>
      <c r="F91" s="614"/>
      <c r="G91" s="614"/>
      <c r="H91" s="614"/>
      <c r="I91" s="521"/>
      <c r="J91" s="615"/>
      <c r="K91" s="520"/>
      <c r="L91" s="520"/>
      <c r="M91" s="520"/>
      <c r="N91" s="520"/>
      <c r="O91" s="843"/>
      <c r="P91" s="843"/>
      <c r="Q91" s="843"/>
    </row>
    <row r="92" spans="1:67" ht="14" customHeight="1">
      <c r="A92" s="608"/>
      <c r="B92" s="613" t="s">
        <v>1898</v>
      </c>
      <c r="C92" s="614"/>
      <c r="D92" s="614"/>
      <c r="E92" s="614"/>
      <c r="F92" s="614"/>
      <c r="G92" s="614"/>
      <c r="H92" s="614"/>
      <c r="I92" s="521"/>
      <c r="J92" s="615"/>
      <c r="K92" s="520"/>
      <c r="L92" s="520"/>
      <c r="M92" s="520"/>
      <c r="N92" s="520"/>
      <c r="O92" s="843"/>
      <c r="P92" s="843"/>
      <c r="Q92" s="843"/>
    </row>
    <row r="93" spans="1:67" ht="14" customHeight="1">
      <c r="A93" s="596" t="s">
        <v>1734</v>
      </c>
      <c r="B93" s="597" t="s">
        <v>1735</v>
      </c>
      <c r="C93" s="598"/>
      <c r="D93" s="614"/>
      <c r="E93" s="614"/>
      <c r="F93" s="614"/>
      <c r="G93" s="614"/>
      <c r="H93" s="614"/>
      <c r="I93" s="521"/>
      <c r="J93" s="615"/>
      <c r="K93" s="520"/>
      <c r="L93" s="520"/>
      <c r="M93" s="520"/>
      <c r="N93" s="520"/>
      <c r="O93" s="843"/>
      <c r="P93" s="843"/>
      <c r="Q93" s="843"/>
    </row>
    <row r="94" spans="1:67" s="753" customFormat="1" ht="15" customHeight="1">
      <c r="A94" s="741" t="s">
        <v>1899</v>
      </c>
      <c r="B94" s="745" t="s">
        <v>699</v>
      </c>
      <c r="C94" s="746">
        <v>0</v>
      </c>
      <c r="D94" s="746">
        <v>0</v>
      </c>
      <c r="E94" s="747">
        <f>+C94+D94</f>
        <v>0</v>
      </c>
      <c r="F94" s="746">
        <v>0</v>
      </c>
      <c r="G94" s="747">
        <f>+E94+F94</f>
        <v>0</v>
      </c>
      <c r="H94" s="748">
        <f>'Budget production - DÉTAIL'!G98</f>
        <v>0</v>
      </c>
      <c r="I94" s="749">
        <f t="shared" ref="I94:I118" si="67">+H94-G94</f>
        <v>0</v>
      </c>
      <c r="J94" s="750"/>
      <c r="K94" s="751" t="s">
        <v>1646</v>
      </c>
      <c r="L94" s="751" t="s">
        <v>1646</v>
      </c>
      <c r="M94" s="751" t="s">
        <v>1646</v>
      </c>
      <c r="N94" s="752"/>
      <c r="O94" s="851" t="str">
        <f t="shared" si="62"/>
        <v/>
      </c>
      <c r="P94" s="851" t="str">
        <f t="shared" si="63"/>
        <v/>
      </c>
      <c r="Q94" s="851" t="str">
        <f t="shared" si="64"/>
        <v/>
      </c>
      <c r="R94" s="752"/>
      <c r="S94" s="752"/>
      <c r="T94" s="752"/>
      <c r="U94" s="752"/>
      <c r="V94" s="752"/>
      <c r="W94" s="752"/>
      <c r="X94" s="752"/>
      <c r="Y94" s="752"/>
      <c r="Z94" s="752"/>
      <c r="AA94" s="752"/>
      <c r="AB94" s="752"/>
      <c r="AC94" s="752"/>
      <c r="AD94" s="752"/>
      <c r="AE94" s="752"/>
      <c r="AF94" s="752"/>
      <c r="AG94" s="752"/>
      <c r="AH94" s="752"/>
      <c r="AI94" s="752"/>
      <c r="AJ94" s="752"/>
      <c r="AK94" s="752"/>
      <c r="AL94" s="752"/>
      <c r="AM94" s="752"/>
      <c r="AN94" s="752"/>
      <c r="AO94" s="752"/>
      <c r="AP94" s="752"/>
      <c r="AQ94" s="752"/>
      <c r="AR94" s="752"/>
      <c r="AS94" s="752"/>
      <c r="AT94" s="752"/>
      <c r="AU94" s="752"/>
      <c r="AV94" s="752"/>
      <c r="AW94" s="752"/>
      <c r="AX94" s="752"/>
      <c r="AY94" s="752"/>
      <c r="AZ94" s="752"/>
      <c r="BA94" s="752"/>
      <c r="BB94" s="752"/>
      <c r="BC94" s="752"/>
      <c r="BD94" s="752"/>
      <c r="BE94" s="752"/>
      <c r="BF94" s="752"/>
      <c r="BG94" s="752"/>
      <c r="BH94" s="752"/>
      <c r="BI94" s="752"/>
      <c r="BJ94" s="752"/>
      <c r="BK94" s="752"/>
      <c r="BL94" s="752"/>
      <c r="BM94" s="752"/>
      <c r="BN94" s="752"/>
      <c r="BO94" s="752"/>
    </row>
    <row r="95" spans="1:67" s="753" customFormat="1" ht="15" customHeight="1">
      <c r="A95" s="741" t="s">
        <v>1900</v>
      </c>
      <c r="B95" s="745" t="s">
        <v>696</v>
      </c>
      <c r="C95" s="746">
        <v>0</v>
      </c>
      <c r="D95" s="746">
        <v>0</v>
      </c>
      <c r="E95" s="747">
        <f t="shared" ref="E95:E118" si="68">+C95+D95</f>
        <v>0</v>
      </c>
      <c r="F95" s="746">
        <v>0</v>
      </c>
      <c r="G95" s="747">
        <f t="shared" ref="G95:G118" si="69">+E95+F95</f>
        <v>0</v>
      </c>
      <c r="H95" s="748">
        <f>'Budget production - DÉTAIL'!G99</f>
        <v>0</v>
      </c>
      <c r="I95" s="749">
        <f t="shared" si="67"/>
        <v>0</v>
      </c>
      <c r="J95" s="750"/>
      <c r="K95" s="751" t="s">
        <v>1646</v>
      </c>
      <c r="L95" s="751" t="s">
        <v>1646</v>
      </c>
      <c r="M95" s="751" t="s">
        <v>1646</v>
      </c>
      <c r="N95" s="752"/>
      <c r="O95" s="851" t="str">
        <f t="shared" si="62"/>
        <v/>
      </c>
      <c r="P95" s="851" t="str">
        <f t="shared" si="63"/>
        <v/>
      </c>
      <c r="Q95" s="851" t="str">
        <f t="shared" si="64"/>
        <v/>
      </c>
      <c r="R95" s="752"/>
      <c r="S95" s="752"/>
      <c r="T95" s="752"/>
      <c r="U95" s="752"/>
      <c r="V95" s="752"/>
      <c r="W95" s="752"/>
      <c r="X95" s="752"/>
      <c r="Y95" s="752"/>
      <c r="Z95" s="752"/>
      <c r="AA95" s="752"/>
      <c r="AB95" s="752"/>
      <c r="AC95" s="752"/>
      <c r="AD95" s="752"/>
      <c r="AE95" s="752"/>
      <c r="AF95" s="752"/>
      <c r="AG95" s="752"/>
      <c r="AH95" s="752"/>
      <c r="AI95" s="752"/>
      <c r="AJ95" s="752"/>
      <c r="AK95" s="752"/>
      <c r="AL95" s="752"/>
      <c r="AM95" s="752"/>
      <c r="AN95" s="752"/>
      <c r="AO95" s="752"/>
      <c r="AP95" s="752"/>
      <c r="AQ95" s="752"/>
      <c r="AR95" s="752"/>
      <c r="AS95" s="752"/>
      <c r="AT95" s="752"/>
      <c r="AU95" s="752"/>
      <c r="AV95" s="752"/>
      <c r="AW95" s="752"/>
      <c r="AX95" s="752"/>
      <c r="AY95" s="752"/>
      <c r="AZ95" s="752"/>
      <c r="BA95" s="752"/>
      <c r="BB95" s="752"/>
      <c r="BC95" s="752"/>
      <c r="BD95" s="752"/>
      <c r="BE95" s="752"/>
      <c r="BF95" s="752"/>
      <c r="BG95" s="752"/>
      <c r="BH95" s="752"/>
      <c r="BI95" s="752"/>
      <c r="BJ95" s="752"/>
      <c r="BK95" s="752"/>
      <c r="BL95" s="752"/>
      <c r="BM95" s="752"/>
      <c r="BN95" s="752"/>
      <c r="BO95" s="752"/>
    </row>
    <row r="96" spans="1:67" s="753" customFormat="1" ht="15" customHeight="1">
      <c r="A96" s="741" t="s">
        <v>1901</v>
      </c>
      <c r="B96" s="745" t="s">
        <v>700</v>
      </c>
      <c r="C96" s="746">
        <v>0</v>
      </c>
      <c r="D96" s="746">
        <v>0</v>
      </c>
      <c r="E96" s="747">
        <f t="shared" si="68"/>
        <v>0</v>
      </c>
      <c r="F96" s="746">
        <v>0</v>
      </c>
      <c r="G96" s="747">
        <f t="shared" si="69"/>
        <v>0</v>
      </c>
      <c r="H96" s="748">
        <f>'Budget production - DÉTAIL'!G100</f>
        <v>0</v>
      </c>
      <c r="I96" s="749">
        <f t="shared" si="67"/>
        <v>0</v>
      </c>
      <c r="J96" s="750"/>
      <c r="K96" s="751" t="s">
        <v>1646</v>
      </c>
      <c r="L96" s="751" t="s">
        <v>1646</v>
      </c>
      <c r="M96" s="751" t="s">
        <v>1646</v>
      </c>
      <c r="N96" s="752"/>
      <c r="O96" s="851" t="str">
        <f t="shared" si="62"/>
        <v/>
      </c>
      <c r="P96" s="851" t="str">
        <f t="shared" si="63"/>
        <v/>
      </c>
      <c r="Q96" s="851" t="str">
        <f t="shared" si="64"/>
        <v/>
      </c>
      <c r="R96" s="752"/>
      <c r="S96" s="752"/>
      <c r="T96" s="752"/>
      <c r="U96" s="752"/>
      <c r="V96" s="752"/>
      <c r="W96" s="752"/>
      <c r="X96" s="752"/>
      <c r="Y96" s="752"/>
      <c r="Z96" s="752"/>
      <c r="AA96" s="752"/>
      <c r="AB96" s="752"/>
      <c r="AC96" s="752"/>
      <c r="AD96" s="752"/>
      <c r="AE96" s="752"/>
      <c r="AF96" s="752"/>
      <c r="AG96" s="752"/>
      <c r="AH96" s="752"/>
      <c r="AI96" s="752"/>
      <c r="AJ96" s="752"/>
      <c r="AK96" s="752"/>
      <c r="AL96" s="752"/>
      <c r="AM96" s="752"/>
      <c r="AN96" s="752"/>
      <c r="AO96" s="752"/>
      <c r="AP96" s="752"/>
      <c r="AQ96" s="752"/>
      <c r="AR96" s="752"/>
      <c r="AS96" s="752"/>
      <c r="AT96" s="752"/>
      <c r="AU96" s="752"/>
      <c r="AV96" s="752"/>
      <c r="AW96" s="752"/>
      <c r="AX96" s="752"/>
      <c r="AY96" s="752"/>
      <c r="AZ96" s="752"/>
      <c r="BA96" s="752"/>
      <c r="BB96" s="752"/>
      <c r="BC96" s="752"/>
      <c r="BD96" s="752"/>
      <c r="BE96" s="752"/>
      <c r="BF96" s="752"/>
      <c r="BG96" s="752"/>
      <c r="BH96" s="752"/>
      <c r="BI96" s="752"/>
      <c r="BJ96" s="752"/>
      <c r="BK96" s="752"/>
      <c r="BL96" s="752"/>
      <c r="BM96" s="752"/>
      <c r="BN96" s="752"/>
      <c r="BO96" s="752"/>
    </row>
    <row r="97" spans="1:67" s="753" customFormat="1" ht="15" customHeight="1">
      <c r="A97" s="741" t="s">
        <v>1902</v>
      </c>
      <c r="B97" s="745" t="s">
        <v>696</v>
      </c>
      <c r="C97" s="746">
        <v>0</v>
      </c>
      <c r="D97" s="746">
        <v>0</v>
      </c>
      <c r="E97" s="747">
        <f t="shared" si="68"/>
        <v>0</v>
      </c>
      <c r="F97" s="746">
        <v>0</v>
      </c>
      <c r="G97" s="747">
        <f t="shared" si="69"/>
        <v>0</v>
      </c>
      <c r="H97" s="748">
        <f>'Budget production - DÉTAIL'!G101</f>
        <v>0</v>
      </c>
      <c r="I97" s="749">
        <f t="shared" si="67"/>
        <v>0</v>
      </c>
      <c r="J97" s="750"/>
      <c r="K97" s="751" t="s">
        <v>1646</v>
      </c>
      <c r="L97" s="751" t="s">
        <v>1646</v>
      </c>
      <c r="M97" s="751" t="s">
        <v>1646</v>
      </c>
      <c r="N97" s="752"/>
      <c r="O97" s="851" t="str">
        <f t="shared" si="62"/>
        <v/>
      </c>
      <c r="P97" s="851" t="str">
        <f t="shared" si="63"/>
        <v/>
      </c>
      <c r="Q97" s="851" t="str">
        <f t="shared" si="64"/>
        <v/>
      </c>
      <c r="R97" s="752"/>
      <c r="S97" s="752"/>
      <c r="T97" s="752"/>
      <c r="U97" s="752"/>
      <c r="V97" s="752"/>
      <c r="W97" s="752"/>
      <c r="X97" s="752"/>
      <c r="Y97" s="752"/>
      <c r="Z97" s="752"/>
      <c r="AA97" s="752"/>
      <c r="AB97" s="752"/>
      <c r="AC97" s="752"/>
      <c r="AD97" s="752"/>
      <c r="AE97" s="752"/>
      <c r="AF97" s="752"/>
      <c r="AG97" s="752"/>
      <c r="AH97" s="752"/>
      <c r="AI97" s="752"/>
      <c r="AJ97" s="752"/>
      <c r="AK97" s="752"/>
      <c r="AL97" s="752"/>
      <c r="AM97" s="752"/>
      <c r="AN97" s="752"/>
      <c r="AO97" s="752"/>
      <c r="AP97" s="752"/>
      <c r="AQ97" s="752"/>
      <c r="AR97" s="752"/>
      <c r="AS97" s="752"/>
      <c r="AT97" s="752"/>
      <c r="AU97" s="752"/>
      <c r="AV97" s="752"/>
      <c r="AW97" s="752"/>
      <c r="AX97" s="752"/>
      <c r="AY97" s="752"/>
      <c r="AZ97" s="752"/>
      <c r="BA97" s="752"/>
      <c r="BB97" s="752"/>
      <c r="BC97" s="752"/>
      <c r="BD97" s="752"/>
      <c r="BE97" s="752"/>
      <c r="BF97" s="752"/>
      <c r="BG97" s="752"/>
      <c r="BH97" s="752"/>
      <c r="BI97" s="752"/>
      <c r="BJ97" s="752"/>
      <c r="BK97" s="752"/>
      <c r="BL97" s="752"/>
      <c r="BM97" s="752"/>
      <c r="BN97" s="752"/>
      <c r="BO97" s="752"/>
    </row>
    <row r="98" spans="1:67" s="753" customFormat="1" ht="15" customHeight="1">
      <c r="A98" s="741" t="s">
        <v>1903</v>
      </c>
      <c r="B98" s="745" t="s">
        <v>1125</v>
      </c>
      <c r="C98" s="746">
        <v>0</v>
      </c>
      <c r="D98" s="746">
        <v>0</v>
      </c>
      <c r="E98" s="747">
        <f>+C98+D98</f>
        <v>0</v>
      </c>
      <c r="F98" s="746">
        <v>0</v>
      </c>
      <c r="G98" s="747">
        <f>+E98+F98</f>
        <v>0</v>
      </c>
      <c r="H98" s="748">
        <f>'Budget production - DÉTAIL'!G102</f>
        <v>0</v>
      </c>
      <c r="I98" s="749">
        <f>+H98-G98</f>
        <v>0</v>
      </c>
      <c r="J98" s="750"/>
      <c r="K98" s="751" t="s">
        <v>1646</v>
      </c>
      <c r="L98" s="751" t="s">
        <v>1646</v>
      </c>
      <c r="M98" s="751" t="s">
        <v>1646</v>
      </c>
      <c r="N98" s="752"/>
      <c r="O98" s="851" t="str">
        <f t="shared" si="62"/>
        <v/>
      </c>
      <c r="P98" s="851" t="str">
        <f t="shared" si="63"/>
        <v/>
      </c>
      <c r="Q98" s="851" t="str">
        <f t="shared" si="64"/>
        <v/>
      </c>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2"/>
      <c r="AY98" s="752"/>
      <c r="AZ98" s="752"/>
      <c r="BA98" s="752"/>
      <c r="BB98" s="752"/>
      <c r="BC98" s="752"/>
      <c r="BD98" s="752"/>
      <c r="BE98" s="752"/>
      <c r="BF98" s="752"/>
      <c r="BG98" s="752"/>
      <c r="BH98" s="752"/>
      <c r="BI98" s="752"/>
      <c r="BJ98" s="752"/>
      <c r="BK98" s="752"/>
      <c r="BL98" s="752"/>
      <c r="BM98" s="752"/>
      <c r="BN98" s="752"/>
      <c r="BO98" s="752"/>
    </row>
    <row r="99" spans="1:67" s="753" customFormat="1" ht="15" customHeight="1">
      <c r="A99" s="741" t="s">
        <v>1904</v>
      </c>
      <c r="B99" s="745" t="s">
        <v>696</v>
      </c>
      <c r="C99" s="746">
        <v>0</v>
      </c>
      <c r="D99" s="746">
        <v>0</v>
      </c>
      <c r="E99" s="747">
        <f>+C99+D99</f>
        <v>0</v>
      </c>
      <c r="F99" s="746">
        <v>0</v>
      </c>
      <c r="G99" s="747">
        <f>+E99+F99</f>
        <v>0</v>
      </c>
      <c r="H99" s="748">
        <f>'Budget production - DÉTAIL'!G103</f>
        <v>0</v>
      </c>
      <c r="I99" s="749">
        <f>+H99-G99</f>
        <v>0</v>
      </c>
      <c r="J99" s="750"/>
      <c r="K99" s="751" t="s">
        <v>1646</v>
      </c>
      <c r="L99" s="751" t="s">
        <v>1646</v>
      </c>
      <c r="M99" s="751" t="s">
        <v>1646</v>
      </c>
      <c r="N99" s="752"/>
      <c r="O99" s="851" t="str">
        <f t="shared" si="62"/>
        <v/>
      </c>
      <c r="P99" s="851" t="str">
        <f t="shared" si="63"/>
        <v/>
      </c>
      <c r="Q99" s="851" t="str">
        <f t="shared" si="64"/>
        <v/>
      </c>
      <c r="R99" s="752"/>
      <c r="S99" s="752"/>
      <c r="T99" s="752"/>
      <c r="U99" s="752"/>
      <c r="V99" s="752"/>
      <c r="W99" s="752"/>
      <c r="X99" s="752"/>
      <c r="Y99" s="752"/>
      <c r="Z99" s="752"/>
      <c r="AA99" s="752"/>
      <c r="AB99" s="752"/>
      <c r="AC99" s="752"/>
      <c r="AD99" s="752"/>
      <c r="AE99" s="752"/>
      <c r="AF99" s="752"/>
      <c r="AG99" s="752"/>
      <c r="AH99" s="752"/>
      <c r="AI99" s="752"/>
      <c r="AJ99" s="752"/>
      <c r="AK99" s="752"/>
      <c r="AL99" s="752"/>
      <c r="AM99" s="752"/>
      <c r="AN99" s="752"/>
      <c r="AO99" s="752"/>
      <c r="AP99" s="752"/>
      <c r="AQ99" s="752"/>
      <c r="AR99" s="752"/>
      <c r="AS99" s="752"/>
      <c r="AT99" s="752"/>
      <c r="AU99" s="752"/>
      <c r="AV99" s="752"/>
      <c r="AW99" s="752"/>
      <c r="AX99" s="752"/>
      <c r="AY99" s="752"/>
      <c r="AZ99" s="752"/>
      <c r="BA99" s="752"/>
      <c r="BB99" s="752"/>
      <c r="BC99" s="752"/>
      <c r="BD99" s="752"/>
      <c r="BE99" s="752"/>
      <c r="BF99" s="752"/>
      <c r="BG99" s="752"/>
      <c r="BH99" s="752"/>
      <c r="BI99" s="752"/>
      <c r="BJ99" s="752"/>
      <c r="BK99" s="752"/>
      <c r="BL99" s="752"/>
      <c r="BM99" s="752"/>
      <c r="BN99" s="752"/>
      <c r="BO99" s="752"/>
    </row>
    <row r="100" spans="1:67" s="753" customFormat="1" ht="15" customHeight="1">
      <c r="A100" s="741" t="s">
        <v>1905</v>
      </c>
      <c r="B100" s="745" t="s">
        <v>1578</v>
      </c>
      <c r="C100" s="746">
        <v>0</v>
      </c>
      <c r="D100" s="746">
        <v>0</v>
      </c>
      <c r="E100" s="747">
        <f t="shared" si="68"/>
        <v>0</v>
      </c>
      <c r="F100" s="746">
        <v>0</v>
      </c>
      <c r="G100" s="747">
        <f t="shared" si="69"/>
        <v>0</v>
      </c>
      <c r="H100" s="748">
        <f>'Budget production - DÉTAIL'!G104</f>
        <v>0</v>
      </c>
      <c r="I100" s="749">
        <f t="shared" si="67"/>
        <v>0</v>
      </c>
      <c r="J100" s="750"/>
      <c r="K100" s="751" t="s">
        <v>1646</v>
      </c>
      <c r="L100" s="751" t="s">
        <v>1646</v>
      </c>
      <c r="M100" s="751" t="s">
        <v>1646</v>
      </c>
      <c r="N100" s="752"/>
      <c r="O100" s="851" t="str">
        <f t="shared" si="62"/>
        <v/>
      </c>
      <c r="P100" s="851" t="str">
        <f t="shared" si="63"/>
        <v/>
      </c>
      <c r="Q100" s="851" t="str">
        <f t="shared" si="64"/>
        <v/>
      </c>
      <c r="R100" s="752"/>
      <c r="S100" s="752"/>
      <c r="T100" s="752"/>
      <c r="U100" s="752"/>
      <c r="V100" s="752"/>
      <c r="W100" s="752"/>
      <c r="X100" s="752"/>
      <c r="Y100" s="752"/>
      <c r="Z100" s="752"/>
      <c r="AA100" s="752"/>
      <c r="AB100" s="752"/>
      <c r="AC100" s="752"/>
      <c r="AD100" s="752"/>
      <c r="AE100" s="752"/>
      <c r="AF100" s="752"/>
      <c r="AG100" s="752"/>
      <c r="AH100" s="752"/>
      <c r="AI100" s="752"/>
      <c r="AJ100" s="752"/>
      <c r="AK100" s="752"/>
      <c r="AL100" s="752"/>
      <c r="AM100" s="752"/>
      <c r="AN100" s="752"/>
      <c r="AO100" s="752"/>
      <c r="AP100" s="752"/>
      <c r="AQ100" s="752"/>
      <c r="AR100" s="752"/>
      <c r="AS100" s="752"/>
      <c r="AT100" s="752"/>
      <c r="AU100" s="752"/>
      <c r="AV100" s="752"/>
      <c r="AW100" s="752"/>
      <c r="AX100" s="752"/>
      <c r="AY100" s="752"/>
      <c r="AZ100" s="752"/>
      <c r="BA100" s="752"/>
      <c r="BB100" s="752"/>
      <c r="BC100" s="752"/>
      <c r="BD100" s="752"/>
      <c r="BE100" s="752"/>
      <c r="BF100" s="752"/>
      <c r="BG100" s="752"/>
      <c r="BH100" s="752"/>
      <c r="BI100" s="752"/>
      <c r="BJ100" s="752"/>
      <c r="BK100" s="752"/>
      <c r="BL100" s="752"/>
      <c r="BM100" s="752"/>
      <c r="BN100" s="752"/>
      <c r="BO100" s="752"/>
    </row>
    <row r="101" spans="1:67" s="753" customFormat="1" ht="15" customHeight="1">
      <c r="A101" s="741" t="s">
        <v>1906</v>
      </c>
      <c r="B101" s="745" t="s">
        <v>696</v>
      </c>
      <c r="C101" s="746">
        <v>0</v>
      </c>
      <c r="D101" s="746">
        <v>0</v>
      </c>
      <c r="E101" s="747">
        <f t="shared" si="68"/>
        <v>0</v>
      </c>
      <c r="F101" s="746">
        <v>0</v>
      </c>
      <c r="G101" s="747">
        <f t="shared" si="69"/>
        <v>0</v>
      </c>
      <c r="H101" s="748">
        <f>'Budget production - DÉTAIL'!G105</f>
        <v>0</v>
      </c>
      <c r="I101" s="749">
        <f t="shared" si="67"/>
        <v>0</v>
      </c>
      <c r="J101" s="750"/>
      <c r="K101" s="751" t="s">
        <v>1646</v>
      </c>
      <c r="L101" s="751" t="s">
        <v>1646</v>
      </c>
      <c r="M101" s="751" t="s">
        <v>1646</v>
      </c>
      <c r="N101" s="752"/>
      <c r="O101" s="851" t="str">
        <f t="shared" si="62"/>
        <v/>
      </c>
      <c r="P101" s="851" t="str">
        <f t="shared" si="63"/>
        <v/>
      </c>
      <c r="Q101" s="851" t="str">
        <f t="shared" si="64"/>
        <v/>
      </c>
      <c r="R101" s="752"/>
      <c r="S101" s="752"/>
      <c r="T101" s="752"/>
      <c r="U101" s="752"/>
      <c r="V101" s="752"/>
      <c r="W101" s="752"/>
      <c r="X101" s="752"/>
      <c r="Y101" s="752"/>
      <c r="Z101" s="752"/>
      <c r="AA101" s="752"/>
      <c r="AB101" s="752"/>
      <c r="AC101" s="752"/>
      <c r="AD101" s="752"/>
      <c r="AE101" s="752"/>
      <c r="AF101" s="752"/>
      <c r="AG101" s="752"/>
      <c r="AH101" s="752"/>
      <c r="AI101" s="752"/>
      <c r="AJ101" s="752"/>
      <c r="AK101" s="752"/>
      <c r="AL101" s="752"/>
      <c r="AM101" s="752"/>
      <c r="AN101" s="752"/>
      <c r="AO101" s="752"/>
      <c r="AP101" s="752"/>
      <c r="AQ101" s="752"/>
      <c r="AR101" s="752"/>
      <c r="AS101" s="752"/>
      <c r="AT101" s="752"/>
      <c r="AU101" s="752"/>
      <c r="AV101" s="752"/>
      <c r="AW101" s="752"/>
      <c r="AX101" s="752"/>
      <c r="AY101" s="752"/>
      <c r="AZ101" s="752"/>
      <c r="BA101" s="752"/>
      <c r="BB101" s="752"/>
      <c r="BC101" s="752"/>
      <c r="BD101" s="752"/>
      <c r="BE101" s="752"/>
      <c r="BF101" s="752"/>
      <c r="BG101" s="752"/>
      <c r="BH101" s="752"/>
      <c r="BI101" s="752"/>
      <c r="BJ101" s="752"/>
      <c r="BK101" s="752"/>
      <c r="BL101" s="752"/>
      <c r="BM101" s="752"/>
      <c r="BN101" s="752"/>
      <c r="BO101" s="752"/>
    </row>
    <row r="102" spans="1:67" s="753" customFormat="1" ht="15" customHeight="1">
      <c r="A102" s="741" t="s">
        <v>1907</v>
      </c>
      <c r="B102" s="745" t="s">
        <v>701</v>
      </c>
      <c r="C102" s="746">
        <v>0</v>
      </c>
      <c r="D102" s="746">
        <v>0</v>
      </c>
      <c r="E102" s="747">
        <f t="shared" si="68"/>
        <v>0</v>
      </c>
      <c r="F102" s="746">
        <v>0</v>
      </c>
      <c r="G102" s="747">
        <f t="shared" si="69"/>
        <v>0</v>
      </c>
      <c r="H102" s="748">
        <f>'Budget production - DÉTAIL'!G106</f>
        <v>0</v>
      </c>
      <c r="I102" s="749">
        <f t="shared" si="67"/>
        <v>0</v>
      </c>
      <c r="J102" s="750"/>
      <c r="K102" s="751" t="s">
        <v>1646</v>
      </c>
      <c r="L102" s="751" t="s">
        <v>1646</v>
      </c>
      <c r="M102" s="751" t="s">
        <v>1646</v>
      </c>
      <c r="N102" s="752"/>
      <c r="O102" s="851" t="str">
        <f t="shared" si="62"/>
        <v/>
      </c>
      <c r="P102" s="851" t="str">
        <f t="shared" si="63"/>
        <v/>
      </c>
      <c r="Q102" s="851" t="str">
        <f t="shared" si="64"/>
        <v/>
      </c>
      <c r="R102" s="752"/>
      <c r="S102" s="752"/>
      <c r="T102" s="752"/>
      <c r="U102" s="752"/>
      <c r="V102" s="752"/>
      <c r="W102" s="752"/>
      <c r="X102" s="752"/>
      <c r="Y102" s="752"/>
      <c r="Z102" s="752"/>
      <c r="AA102" s="752"/>
      <c r="AB102" s="752"/>
      <c r="AC102" s="752"/>
      <c r="AD102" s="752"/>
      <c r="AE102" s="752"/>
      <c r="AF102" s="752"/>
      <c r="AG102" s="752"/>
      <c r="AH102" s="752"/>
      <c r="AI102" s="752"/>
      <c r="AJ102" s="752"/>
      <c r="AK102" s="752"/>
      <c r="AL102" s="752"/>
      <c r="AM102" s="752"/>
      <c r="AN102" s="752"/>
      <c r="AO102" s="752"/>
      <c r="AP102" s="752"/>
      <c r="AQ102" s="752"/>
      <c r="AR102" s="752"/>
      <c r="AS102" s="752"/>
      <c r="AT102" s="752"/>
      <c r="AU102" s="752"/>
      <c r="AV102" s="752"/>
      <c r="AW102" s="752"/>
      <c r="AX102" s="752"/>
      <c r="AY102" s="752"/>
      <c r="AZ102" s="752"/>
      <c r="BA102" s="752"/>
      <c r="BB102" s="752"/>
      <c r="BC102" s="752"/>
      <c r="BD102" s="752"/>
      <c r="BE102" s="752"/>
      <c r="BF102" s="752"/>
      <c r="BG102" s="752"/>
      <c r="BH102" s="752"/>
      <c r="BI102" s="752"/>
      <c r="BJ102" s="752"/>
      <c r="BK102" s="752"/>
      <c r="BL102" s="752"/>
      <c r="BM102" s="752"/>
      <c r="BN102" s="752"/>
      <c r="BO102" s="752"/>
    </row>
    <row r="103" spans="1:67" s="753" customFormat="1" ht="15" customHeight="1">
      <c r="A103" s="741" t="s">
        <v>1908</v>
      </c>
      <c r="B103" s="745" t="s">
        <v>1107</v>
      </c>
      <c r="C103" s="746">
        <v>0</v>
      </c>
      <c r="D103" s="746">
        <v>0</v>
      </c>
      <c r="E103" s="747">
        <f t="shared" si="68"/>
        <v>0</v>
      </c>
      <c r="F103" s="746">
        <v>0</v>
      </c>
      <c r="G103" s="747">
        <f t="shared" si="69"/>
        <v>0</v>
      </c>
      <c r="H103" s="748">
        <f>'Budget production - DÉTAIL'!G107</f>
        <v>0</v>
      </c>
      <c r="I103" s="749">
        <f t="shared" si="67"/>
        <v>0</v>
      </c>
      <c r="J103" s="750"/>
      <c r="K103" s="751" t="s">
        <v>1646</v>
      </c>
      <c r="L103" s="751" t="s">
        <v>1646</v>
      </c>
      <c r="M103" s="751" t="s">
        <v>1646</v>
      </c>
      <c r="N103" s="752"/>
      <c r="O103" s="851" t="str">
        <f t="shared" si="62"/>
        <v/>
      </c>
      <c r="P103" s="851" t="str">
        <f t="shared" si="63"/>
        <v/>
      </c>
      <c r="Q103" s="851" t="str">
        <f t="shared" si="64"/>
        <v/>
      </c>
      <c r="R103" s="752"/>
      <c r="S103" s="752"/>
      <c r="T103" s="752"/>
      <c r="U103" s="752"/>
      <c r="V103" s="752"/>
      <c r="W103" s="752"/>
      <c r="X103" s="752"/>
      <c r="Y103" s="752"/>
      <c r="Z103" s="752"/>
      <c r="AA103" s="752"/>
      <c r="AB103" s="752"/>
      <c r="AC103" s="752"/>
      <c r="AD103" s="752"/>
      <c r="AE103" s="752"/>
      <c r="AF103" s="752"/>
      <c r="AG103" s="752"/>
      <c r="AH103" s="752"/>
      <c r="AI103" s="752"/>
      <c r="AJ103" s="752"/>
      <c r="AK103" s="752"/>
      <c r="AL103" s="752"/>
      <c r="AM103" s="752"/>
      <c r="AN103" s="752"/>
      <c r="AO103" s="752"/>
      <c r="AP103" s="752"/>
      <c r="AQ103" s="752"/>
      <c r="AR103" s="752"/>
      <c r="AS103" s="752"/>
      <c r="AT103" s="752"/>
      <c r="AU103" s="752"/>
      <c r="AV103" s="752"/>
      <c r="AW103" s="752"/>
      <c r="AX103" s="752"/>
      <c r="AY103" s="752"/>
      <c r="AZ103" s="752"/>
      <c r="BA103" s="752"/>
      <c r="BB103" s="752"/>
      <c r="BC103" s="752"/>
      <c r="BD103" s="752"/>
      <c r="BE103" s="752"/>
      <c r="BF103" s="752"/>
      <c r="BG103" s="752"/>
      <c r="BH103" s="752"/>
      <c r="BI103" s="752"/>
      <c r="BJ103" s="752"/>
      <c r="BK103" s="752"/>
      <c r="BL103" s="752"/>
      <c r="BM103" s="752"/>
      <c r="BN103" s="752"/>
      <c r="BO103" s="752"/>
    </row>
    <row r="104" spans="1:67" s="753" customFormat="1" ht="15" customHeight="1">
      <c r="A104" s="741" t="s">
        <v>1909</v>
      </c>
      <c r="B104" s="745" t="s">
        <v>696</v>
      </c>
      <c r="C104" s="746">
        <v>0</v>
      </c>
      <c r="D104" s="746">
        <v>0</v>
      </c>
      <c r="E104" s="747">
        <f t="shared" si="68"/>
        <v>0</v>
      </c>
      <c r="F104" s="746">
        <v>0</v>
      </c>
      <c r="G104" s="747">
        <f t="shared" si="69"/>
        <v>0</v>
      </c>
      <c r="H104" s="748">
        <f>'Budget production - DÉTAIL'!G108</f>
        <v>0</v>
      </c>
      <c r="I104" s="749">
        <f t="shared" si="67"/>
        <v>0</v>
      </c>
      <c r="J104" s="750"/>
      <c r="K104" s="751" t="s">
        <v>1646</v>
      </c>
      <c r="L104" s="751" t="s">
        <v>1646</v>
      </c>
      <c r="M104" s="751" t="s">
        <v>1646</v>
      </c>
      <c r="N104" s="752"/>
      <c r="O104" s="851" t="str">
        <f t="shared" si="62"/>
        <v/>
      </c>
      <c r="P104" s="851" t="str">
        <f t="shared" si="63"/>
        <v/>
      </c>
      <c r="Q104" s="851" t="str">
        <f t="shared" si="64"/>
        <v/>
      </c>
      <c r="R104" s="752"/>
      <c r="S104" s="752"/>
      <c r="T104" s="752"/>
      <c r="U104" s="752"/>
      <c r="V104" s="752"/>
      <c r="W104" s="752"/>
      <c r="X104" s="752"/>
      <c r="Y104" s="752"/>
      <c r="Z104" s="752"/>
      <c r="AA104" s="752"/>
      <c r="AB104" s="752"/>
      <c r="AC104" s="752"/>
      <c r="AD104" s="752"/>
      <c r="AE104" s="752"/>
      <c r="AF104" s="752"/>
      <c r="AG104" s="752"/>
      <c r="AH104" s="752"/>
      <c r="AI104" s="752"/>
      <c r="AJ104" s="752"/>
      <c r="AK104" s="752"/>
      <c r="AL104" s="752"/>
      <c r="AM104" s="752"/>
      <c r="AN104" s="752"/>
      <c r="AO104" s="752"/>
      <c r="AP104" s="752"/>
      <c r="AQ104" s="752"/>
      <c r="AR104" s="752"/>
      <c r="AS104" s="752"/>
      <c r="AT104" s="752"/>
      <c r="AU104" s="752"/>
      <c r="AV104" s="752"/>
      <c r="AW104" s="752"/>
      <c r="AX104" s="752"/>
      <c r="AY104" s="752"/>
      <c r="AZ104" s="752"/>
      <c r="BA104" s="752"/>
      <c r="BB104" s="752"/>
      <c r="BC104" s="752"/>
      <c r="BD104" s="752"/>
      <c r="BE104" s="752"/>
      <c r="BF104" s="752"/>
      <c r="BG104" s="752"/>
      <c r="BH104" s="752"/>
      <c r="BI104" s="752"/>
      <c r="BJ104" s="752"/>
      <c r="BK104" s="752"/>
      <c r="BL104" s="752"/>
      <c r="BM104" s="752"/>
      <c r="BN104" s="752"/>
      <c r="BO104" s="752"/>
    </row>
    <row r="105" spans="1:67" s="753" customFormat="1" ht="15" customHeight="1">
      <c r="A105" s="741" t="s">
        <v>1910</v>
      </c>
      <c r="B105" s="745" t="s">
        <v>702</v>
      </c>
      <c r="C105" s="746">
        <v>0</v>
      </c>
      <c r="D105" s="746">
        <v>0</v>
      </c>
      <c r="E105" s="747">
        <f t="shared" si="68"/>
        <v>0</v>
      </c>
      <c r="F105" s="746">
        <v>0</v>
      </c>
      <c r="G105" s="747">
        <f t="shared" si="69"/>
        <v>0</v>
      </c>
      <c r="H105" s="748">
        <f>'Budget production - DÉTAIL'!G109</f>
        <v>0</v>
      </c>
      <c r="I105" s="749">
        <f t="shared" si="67"/>
        <v>0</v>
      </c>
      <c r="J105" s="750"/>
      <c r="K105" s="751" t="s">
        <v>1646</v>
      </c>
      <c r="L105" s="751" t="s">
        <v>1646</v>
      </c>
      <c r="M105" s="751" t="s">
        <v>1646</v>
      </c>
      <c r="N105" s="752"/>
      <c r="O105" s="851" t="str">
        <f t="shared" si="62"/>
        <v/>
      </c>
      <c r="P105" s="851" t="str">
        <f t="shared" si="63"/>
        <v/>
      </c>
      <c r="Q105" s="851" t="str">
        <f t="shared" si="64"/>
        <v/>
      </c>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2"/>
      <c r="AY105" s="752"/>
      <c r="AZ105" s="752"/>
      <c r="BA105" s="752"/>
      <c r="BB105" s="752"/>
      <c r="BC105" s="752"/>
      <c r="BD105" s="752"/>
      <c r="BE105" s="752"/>
      <c r="BF105" s="752"/>
      <c r="BG105" s="752"/>
      <c r="BH105" s="752"/>
      <c r="BI105" s="752"/>
      <c r="BJ105" s="752"/>
      <c r="BK105" s="752"/>
      <c r="BL105" s="752"/>
      <c r="BM105" s="752"/>
      <c r="BN105" s="752"/>
      <c r="BO105" s="752"/>
    </row>
    <row r="106" spans="1:67" s="753" customFormat="1" ht="15" customHeight="1">
      <c r="A106" s="741" t="s">
        <v>1911</v>
      </c>
      <c r="B106" s="745" t="s">
        <v>1126</v>
      </c>
      <c r="C106" s="746">
        <v>0</v>
      </c>
      <c r="D106" s="746">
        <v>0</v>
      </c>
      <c r="E106" s="747">
        <f t="shared" si="68"/>
        <v>0</v>
      </c>
      <c r="F106" s="746">
        <v>0</v>
      </c>
      <c r="G106" s="747">
        <f t="shared" si="69"/>
        <v>0</v>
      </c>
      <c r="H106" s="748">
        <f>'Budget production - DÉTAIL'!G110</f>
        <v>0</v>
      </c>
      <c r="I106" s="749">
        <f t="shared" si="67"/>
        <v>0</v>
      </c>
      <c r="J106" s="750"/>
      <c r="K106" s="751" t="s">
        <v>1646</v>
      </c>
      <c r="L106" s="751" t="s">
        <v>1646</v>
      </c>
      <c r="M106" s="751" t="s">
        <v>1646</v>
      </c>
      <c r="N106" s="752"/>
      <c r="O106" s="851" t="str">
        <f t="shared" si="62"/>
        <v/>
      </c>
      <c r="P106" s="851" t="str">
        <f t="shared" si="63"/>
        <v/>
      </c>
      <c r="Q106" s="851" t="str">
        <f t="shared" si="64"/>
        <v/>
      </c>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2"/>
      <c r="AY106" s="752"/>
      <c r="AZ106" s="752"/>
      <c r="BA106" s="752"/>
      <c r="BB106" s="752"/>
      <c r="BC106" s="752"/>
      <c r="BD106" s="752"/>
      <c r="BE106" s="752"/>
      <c r="BF106" s="752"/>
      <c r="BG106" s="752"/>
      <c r="BH106" s="752"/>
      <c r="BI106" s="752"/>
      <c r="BJ106" s="752"/>
      <c r="BK106" s="752"/>
      <c r="BL106" s="752"/>
      <c r="BM106" s="752"/>
      <c r="BN106" s="752"/>
      <c r="BO106" s="752"/>
    </row>
    <row r="107" spans="1:67" s="753" customFormat="1" ht="15" customHeight="1">
      <c r="A107" s="741" t="s">
        <v>1912</v>
      </c>
      <c r="B107" s="745" t="s">
        <v>696</v>
      </c>
      <c r="C107" s="746">
        <v>0</v>
      </c>
      <c r="D107" s="746">
        <v>0</v>
      </c>
      <c r="E107" s="747">
        <f t="shared" si="68"/>
        <v>0</v>
      </c>
      <c r="F107" s="746">
        <v>0</v>
      </c>
      <c r="G107" s="747">
        <f t="shared" si="69"/>
        <v>0</v>
      </c>
      <c r="H107" s="748">
        <f>'Budget production - DÉTAIL'!G111</f>
        <v>0</v>
      </c>
      <c r="I107" s="749">
        <f t="shared" si="67"/>
        <v>0</v>
      </c>
      <c r="J107" s="750"/>
      <c r="K107" s="751" t="s">
        <v>1646</v>
      </c>
      <c r="L107" s="751" t="s">
        <v>1646</v>
      </c>
      <c r="M107" s="751" t="s">
        <v>1646</v>
      </c>
      <c r="N107" s="752"/>
      <c r="O107" s="851" t="str">
        <f t="shared" si="62"/>
        <v/>
      </c>
      <c r="P107" s="851" t="str">
        <f t="shared" si="63"/>
        <v/>
      </c>
      <c r="Q107" s="851" t="str">
        <f t="shared" si="64"/>
        <v/>
      </c>
      <c r="R107" s="752"/>
      <c r="S107" s="752"/>
      <c r="T107" s="752"/>
      <c r="U107" s="752"/>
      <c r="V107" s="752"/>
      <c r="W107" s="752"/>
      <c r="X107" s="752"/>
      <c r="Y107" s="752"/>
      <c r="Z107" s="752"/>
      <c r="AA107" s="752"/>
      <c r="AB107" s="752"/>
      <c r="AC107" s="752"/>
      <c r="AD107" s="752"/>
      <c r="AE107" s="752"/>
      <c r="AF107" s="752"/>
      <c r="AG107" s="752"/>
      <c r="AH107" s="752"/>
      <c r="AI107" s="752"/>
      <c r="AJ107" s="752"/>
      <c r="AK107" s="752"/>
      <c r="AL107" s="752"/>
      <c r="AM107" s="752"/>
      <c r="AN107" s="752"/>
      <c r="AO107" s="752"/>
      <c r="AP107" s="752"/>
      <c r="AQ107" s="752"/>
      <c r="AR107" s="752"/>
      <c r="AS107" s="752"/>
      <c r="AT107" s="752"/>
      <c r="AU107" s="752"/>
      <c r="AV107" s="752"/>
      <c r="AW107" s="752"/>
      <c r="AX107" s="752"/>
      <c r="AY107" s="752"/>
      <c r="AZ107" s="752"/>
      <c r="BA107" s="752"/>
      <c r="BB107" s="752"/>
      <c r="BC107" s="752"/>
      <c r="BD107" s="752"/>
      <c r="BE107" s="752"/>
      <c r="BF107" s="752"/>
      <c r="BG107" s="752"/>
      <c r="BH107" s="752"/>
      <c r="BI107" s="752"/>
      <c r="BJ107" s="752"/>
      <c r="BK107" s="752"/>
      <c r="BL107" s="752"/>
      <c r="BM107" s="752"/>
      <c r="BN107" s="752"/>
      <c r="BO107" s="752"/>
    </row>
    <row r="108" spans="1:67" s="753" customFormat="1" ht="15" customHeight="1">
      <c r="A108" s="741" t="s">
        <v>1913</v>
      </c>
      <c r="B108" s="745" t="s">
        <v>703</v>
      </c>
      <c r="C108" s="746">
        <v>0</v>
      </c>
      <c r="D108" s="746">
        <v>0</v>
      </c>
      <c r="E108" s="747">
        <f t="shared" si="68"/>
        <v>0</v>
      </c>
      <c r="F108" s="746">
        <v>0</v>
      </c>
      <c r="G108" s="747">
        <f t="shared" si="69"/>
        <v>0</v>
      </c>
      <c r="H108" s="748">
        <f>'Budget production - DÉTAIL'!G112</f>
        <v>0</v>
      </c>
      <c r="I108" s="749">
        <f t="shared" si="67"/>
        <v>0</v>
      </c>
      <c r="J108" s="750"/>
      <c r="K108" s="751" t="s">
        <v>1646</v>
      </c>
      <c r="L108" s="751" t="s">
        <v>1646</v>
      </c>
      <c r="M108" s="751" t="s">
        <v>1646</v>
      </c>
      <c r="N108" s="752"/>
      <c r="O108" s="851" t="str">
        <f t="shared" si="62"/>
        <v/>
      </c>
      <c r="P108" s="851" t="str">
        <f t="shared" si="63"/>
        <v/>
      </c>
      <c r="Q108" s="851" t="str">
        <f t="shared" si="64"/>
        <v/>
      </c>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2"/>
      <c r="AU108" s="752"/>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row>
    <row r="109" spans="1:67" s="753" customFormat="1" ht="15" customHeight="1">
      <c r="A109" s="741" t="s">
        <v>1914</v>
      </c>
      <c r="B109" s="745" t="s">
        <v>704</v>
      </c>
      <c r="C109" s="746">
        <v>0</v>
      </c>
      <c r="D109" s="746">
        <v>0</v>
      </c>
      <c r="E109" s="747">
        <f t="shared" ref="E109:E110" si="70">+C109+D109</f>
        <v>0</v>
      </c>
      <c r="F109" s="746">
        <v>0</v>
      </c>
      <c r="G109" s="747">
        <f t="shared" ref="G109:G110" si="71">+E109+F109</f>
        <v>0</v>
      </c>
      <c r="H109" s="748">
        <f>'Budget production - DÉTAIL'!G113</f>
        <v>0</v>
      </c>
      <c r="I109" s="749">
        <f t="shared" ref="I109:I110" si="72">+H109-G109</f>
        <v>0</v>
      </c>
      <c r="J109" s="750"/>
      <c r="K109" s="751" t="s">
        <v>1646</v>
      </c>
      <c r="L109" s="751" t="s">
        <v>1646</v>
      </c>
      <c r="M109" s="751" t="s">
        <v>1646</v>
      </c>
      <c r="N109" s="752"/>
      <c r="O109" s="851" t="str">
        <f t="shared" ref="O109:O110" si="73">IF(OR(K109="Oui",K109="Yes"),G109,"")</f>
        <v/>
      </c>
      <c r="P109" s="851" t="str">
        <f t="shared" ref="P109:P110" si="74">IF(OR(L109="Oui",L109="Yes"),G109,"")</f>
        <v/>
      </c>
      <c r="Q109" s="851" t="str">
        <f t="shared" ref="Q109:Q110" si="75">IF(OR(M109="Oui",M109="Yes"),G109,"")</f>
        <v/>
      </c>
      <c r="R109" s="752"/>
      <c r="S109" s="752"/>
      <c r="T109" s="752"/>
      <c r="U109" s="752"/>
      <c r="V109" s="752"/>
      <c r="W109" s="752"/>
      <c r="X109" s="752"/>
      <c r="Y109" s="752"/>
      <c r="Z109" s="752"/>
      <c r="AA109" s="752"/>
      <c r="AB109" s="752"/>
      <c r="AC109" s="752"/>
      <c r="AD109" s="752"/>
      <c r="AE109" s="752"/>
      <c r="AF109" s="752"/>
      <c r="AG109" s="752"/>
      <c r="AH109" s="752"/>
      <c r="AI109" s="752"/>
      <c r="AJ109" s="752"/>
      <c r="AK109" s="752"/>
      <c r="AL109" s="752"/>
      <c r="AM109" s="752"/>
      <c r="AN109" s="752"/>
      <c r="AO109" s="752"/>
      <c r="AP109" s="752"/>
      <c r="AQ109" s="752"/>
      <c r="AR109" s="752"/>
      <c r="AS109" s="752"/>
      <c r="AT109" s="752"/>
      <c r="AU109" s="752"/>
      <c r="AV109" s="752"/>
      <c r="AW109" s="752"/>
      <c r="AX109" s="752"/>
      <c r="AY109" s="752"/>
      <c r="AZ109" s="752"/>
      <c r="BA109" s="752"/>
      <c r="BB109" s="752"/>
      <c r="BC109" s="752"/>
      <c r="BD109" s="752"/>
      <c r="BE109" s="752"/>
      <c r="BF109" s="752"/>
      <c r="BG109" s="752"/>
      <c r="BH109" s="752"/>
      <c r="BI109" s="752"/>
      <c r="BJ109" s="752"/>
      <c r="BK109" s="752"/>
      <c r="BL109" s="752"/>
      <c r="BM109" s="752"/>
      <c r="BN109" s="752"/>
      <c r="BO109" s="752"/>
    </row>
    <row r="110" spans="1:67" s="753" customFormat="1" ht="15" customHeight="1">
      <c r="A110" s="741" t="s">
        <v>2849</v>
      </c>
      <c r="B110" s="745" t="s">
        <v>696</v>
      </c>
      <c r="C110" s="746">
        <v>0</v>
      </c>
      <c r="D110" s="746">
        <v>0</v>
      </c>
      <c r="E110" s="747">
        <f t="shared" si="70"/>
        <v>0</v>
      </c>
      <c r="F110" s="746">
        <v>0</v>
      </c>
      <c r="G110" s="747">
        <f t="shared" si="71"/>
        <v>0</v>
      </c>
      <c r="H110" s="748">
        <f>'Budget production - DÉTAIL'!G114</f>
        <v>0</v>
      </c>
      <c r="I110" s="749">
        <f t="shared" si="72"/>
        <v>0</v>
      </c>
      <c r="J110" s="750"/>
      <c r="K110" s="751" t="s">
        <v>1646</v>
      </c>
      <c r="L110" s="751" t="s">
        <v>1646</v>
      </c>
      <c r="M110" s="751" t="s">
        <v>1646</v>
      </c>
      <c r="N110" s="752"/>
      <c r="O110" s="851" t="str">
        <f t="shared" si="73"/>
        <v/>
      </c>
      <c r="P110" s="851" t="str">
        <f t="shared" si="74"/>
        <v/>
      </c>
      <c r="Q110" s="851" t="str">
        <f t="shared" si="75"/>
        <v/>
      </c>
      <c r="R110" s="752"/>
      <c r="S110" s="752"/>
      <c r="T110" s="752"/>
      <c r="U110" s="752"/>
      <c r="V110" s="752"/>
      <c r="W110" s="752"/>
      <c r="X110" s="752"/>
      <c r="Y110" s="752"/>
      <c r="Z110" s="752"/>
      <c r="AA110" s="752"/>
      <c r="AB110" s="752"/>
      <c r="AC110" s="752"/>
      <c r="AD110" s="752"/>
      <c r="AE110" s="752"/>
      <c r="AF110" s="752"/>
      <c r="AG110" s="752"/>
      <c r="AH110" s="752"/>
      <c r="AI110" s="752"/>
      <c r="AJ110" s="752"/>
      <c r="AK110" s="752"/>
      <c r="AL110" s="752"/>
      <c r="AM110" s="752"/>
      <c r="AN110" s="752"/>
      <c r="AO110" s="752"/>
      <c r="AP110" s="752"/>
      <c r="AQ110" s="752"/>
      <c r="AR110" s="752"/>
      <c r="AS110" s="752"/>
      <c r="AT110" s="752"/>
      <c r="AU110" s="752"/>
      <c r="AV110" s="752"/>
      <c r="AW110" s="752"/>
      <c r="AX110" s="752"/>
      <c r="AY110" s="752"/>
      <c r="AZ110" s="752"/>
      <c r="BA110" s="752"/>
      <c r="BB110" s="752"/>
      <c r="BC110" s="752"/>
      <c r="BD110" s="752"/>
      <c r="BE110" s="752"/>
      <c r="BF110" s="752"/>
      <c r="BG110" s="752"/>
      <c r="BH110" s="752"/>
      <c r="BI110" s="752"/>
      <c r="BJ110" s="752"/>
      <c r="BK110" s="752"/>
      <c r="BL110" s="752"/>
      <c r="BM110" s="752"/>
      <c r="BN110" s="752"/>
      <c r="BO110" s="752"/>
    </row>
    <row r="111" spans="1:67" s="753" customFormat="1" ht="15" customHeight="1">
      <c r="A111" s="741" t="s">
        <v>2850</v>
      </c>
      <c r="B111" s="745" t="s">
        <v>1579</v>
      </c>
      <c r="C111" s="746">
        <v>0</v>
      </c>
      <c r="D111" s="746">
        <v>0</v>
      </c>
      <c r="E111" s="747">
        <f t="shared" si="68"/>
        <v>0</v>
      </c>
      <c r="F111" s="746">
        <v>0</v>
      </c>
      <c r="G111" s="747">
        <f t="shared" si="69"/>
        <v>0</v>
      </c>
      <c r="H111" s="748">
        <f>'Budget production - DÉTAIL'!G115</f>
        <v>0</v>
      </c>
      <c r="I111" s="749">
        <f t="shared" si="67"/>
        <v>0</v>
      </c>
      <c r="J111" s="750"/>
      <c r="K111" s="751" t="s">
        <v>1646</v>
      </c>
      <c r="L111" s="751" t="s">
        <v>1646</v>
      </c>
      <c r="M111" s="751" t="s">
        <v>1646</v>
      </c>
      <c r="N111" s="752"/>
      <c r="O111" s="851" t="str">
        <f t="shared" si="62"/>
        <v/>
      </c>
      <c r="P111" s="851" t="str">
        <f t="shared" si="63"/>
        <v/>
      </c>
      <c r="Q111" s="851" t="str">
        <f t="shared" si="64"/>
        <v/>
      </c>
      <c r="R111" s="752"/>
      <c r="S111" s="752"/>
      <c r="T111" s="752"/>
      <c r="U111" s="752"/>
      <c r="V111" s="752"/>
      <c r="W111" s="752"/>
      <c r="X111" s="752"/>
      <c r="Y111" s="752"/>
      <c r="Z111" s="752"/>
      <c r="AA111" s="752"/>
      <c r="AB111" s="752"/>
      <c r="AC111" s="752"/>
      <c r="AD111" s="752"/>
      <c r="AE111" s="752"/>
      <c r="AF111" s="752"/>
      <c r="AG111" s="752"/>
      <c r="AH111" s="752"/>
      <c r="AI111" s="752"/>
      <c r="AJ111" s="752"/>
      <c r="AK111" s="752"/>
      <c r="AL111" s="752"/>
      <c r="AM111" s="752"/>
      <c r="AN111" s="752"/>
      <c r="AO111" s="752"/>
      <c r="AP111" s="752"/>
      <c r="AQ111" s="752"/>
      <c r="AR111" s="752"/>
      <c r="AS111" s="752"/>
      <c r="AT111" s="752"/>
      <c r="AU111" s="752"/>
      <c r="AV111" s="752"/>
      <c r="AW111" s="752"/>
      <c r="AX111" s="752"/>
      <c r="AY111" s="752"/>
      <c r="AZ111" s="752"/>
      <c r="BA111" s="752"/>
      <c r="BB111" s="752"/>
      <c r="BC111" s="752"/>
      <c r="BD111" s="752"/>
      <c r="BE111" s="752"/>
      <c r="BF111" s="752"/>
      <c r="BG111" s="752"/>
      <c r="BH111" s="752"/>
      <c r="BI111" s="752"/>
      <c r="BJ111" s="752"/>
      <c r="BK111" s="752"/>
      <c r="BL111" s="752"/>
      <c r="BM111" s="752"/>
      <c r="BN111" s="752"/>
      <c r="BO111" s="752"/>
    </row>
    <row r="112" spans="1:67" s="753" customFormat="1" ht="15" customHeight="1">
      <c r="A112" s="741" t="s">
        <v>1915</v>
      </c>
      <c r="B112" s="745" t="s">
        <v>705</v>
      </c>
      <c r="C112" s="746">
        <v>0</v>
      </c>
      <c r="D112" s="746">
        <v>0</v>
      </c>
      <c r="E112" s="747">
        <f t="shared" si="68"/>
        <v>0</v>
      </c>
      <c r="F112" s="746">
        <v>0</v>
      </c>
      <c r="G112" s="747">
        <f t="shared" si="69"/>
        <v>0</v>
      </c>
      <c r="H112" s="748">
        <f>'Budget production - DÉTAIL'!G116</f>
        <v>0</v>
      </c>
      <c r="I112" s="749">
        <f t="shared" si="67"/>
        <v>0</v>
      </c>
      <c r="J112" s="750"/>
      <c r="K112" s="751" t="s">
        <v>1646</v>
      </c>
      <c r="L112" s="751" t="s">
        <v>1646</v>
      </c>
      <c r="M112" s="751" t="s">
        <v>1646</v>
      </c>
      <c r="N112" s="752"/>
      <c r="O112" s="851" t="str">
        <f t="shared" si="62"/>
        <v/>
      </c>
      <c r="P112" s="851" t="str">
        <f t="shared" si="63"/>
        <v/>
      </c>
      <c r="Q112" s="851" t="str">
        <f t="shared" si="64"/>
        <v/>
      </c>
      <c r="R112" s="752"/>
      <c r="S112" s="752"/>
      <c r="T112" s="752"/>
      <c r="U112" s="752"/>
      <c r="V112" s="752"/>
      <c r="W112" s="752"/>
      <c r="X112" s="752"/>
      <c r="Y112" s="752"/>
      <c r="Z112" s="752"/>
      <c r="AA112" s="752"/>
      <c r="AB112" s="752"/>
      <c r="AC112" s="752"/>
      <c r="AD112" s="752"/>
      <c r="AE112" s="752"/>
      <c r="AF112" s="752"/>
      <c r="AG112" s="752"/>
      <c r="AH112" s="752"/>
      <c r="AI112" s="752"/>
      <c r="AJ112" s="752"/>
      <c r="AK112" s="752"/>
      <c r="AL112" s="752"/>
      <c r="AM112" s="752"/>
      <c r="AN112" s="752"/>
      <c r="AO112" s="752"/>
      <c r="AP112" s="752"/>
      <c r="AQ112" s="752"/>
      <c r="AR112" s="752"/>
      <c r="AS112" s="752"/>
      <c r="AT112" s="752"/>
      <c r="AU112" s="752"/>
      <c r="AV112" s="752"/>
      <c r="AW112" s="752"/>
      <c r="AX112" s="752"/>
      <c r="AY112" s="752"/>
      <c r="AZ112" s="752"/>
      <c r="BA112" s="752"/>
      <c r="BB112" s="752"/>
      <c r="BC112" s="752"/>
      <c r="BD112" s="752"/>
      <c r="BE112" s="752"/>
      <c r="BF112" s="752"/>
      <c r="BG112" s="752"/>
      <c r="BH112" s="752"/>
      <c r="BI112" s="752"/>
      <c r="BJ112" s="752"/>
      <c r="BK112" s="752"/>
      <c r="BL112" s="752"/>
      <c r="BM112" s="752"/>
      <c r="BN112" s="752"/>
      <c r="BO112" s="752"/>
    </row>
    <row r="113" spans="1:67" s="753" customFormat="1" ht="15" customHeight="1">
      <c r="A113" s="741" t="s">
        <v>1916</v>
      </c>
      <c r="B113" s="745" t="s">
        <v>706</v>
      </c>
      <c r="C113" s="746">
        <v>0</v>
      </c>
      <c r="D113" s="746">
        <v>0</v>
      </c>
      <c r="E113" s="747">
        <f t="shared" si="68"/>
        <v>0</v>
      </c>
      <c r="F113" s="746">
        <v>0</v>
      </c>
      <c r="G113" s="747">
        <f t="shared" si="69"/>
        <v>0</v>
      </c>
      <c r="H113" s="748">
        <f>'Budget production - DÉTAIL'!G117</f>
        <v>0</v>
      </c>
      <c r="I113" s="749">
        <f t="shared" si="67"/>
        <v>0</v>
      </c>
      <c r="J113" s="750"/>
      <c r="K113" s="751" t="s">
        <v>1646</v>
      </c>
      <c r="L113" s="751" t="s">
        <v>1646</v>
      </c>
      <c r="M113" s="751" t="s">
        <v>1646</v>
      </c>
      <c r="N113" s="752"/>
      <c r="O113" s="851" t="str">
        <f t="shared" si="62"/>
        <v/>
      </c>
      <c r="P113" s="851" t="str">
        <f t="shared" si="63"/>
        <v/>
      </c>
      <c r="Q113" s="851" t="str">
        <f t="shared" si="64"/>
        <v/>
      </c>
      <c r="R113" s="752"/>
      <c r="S113" s="752"/>
      <c r="T113" s="752"/>
      <c r="U113" s="752"/>
      <c r="V113" s="752"/>
      <c r="W113" s="752"/>
      <c r="X113" s="752"/>
      <c r="Y113" s="752"/>
      <c r="Z113" s="752"/>
      <c r="AA113" s="752"/>
      <c r="AB113" s="752"/>
      <c r="AC113" s="752"/>
      <c r="AD113" s="752"/>
      <c r="AE113" s="752"/>
      <c r="AF113" s="752"/>
      <c r="AG113" s="752"/>
      <c r="AH113" s="752"/>
      <c r="AI113" s="752"/>
      <c r="AJ113" s="752"/>
      <c r="AK113" s="752"/>
      <c r="AL113" s="752"/>
      <c r="AM113" s="752"/>
      <c r="AN113" s="752"/>
      <c r="AO113" s="752"/>
      <c r="AP113" s="752"/>
      <c r="AQ113" s="752"/>
      <c r="AR113" s="752"/>
      <c r="AS113" s="752"/>
      <c r="AT113" s="752"/>
      <c r="AU113" s="752"/>
      <c r="AV113" s="752"/>
      <c r="AW113" s="752"/>
      <c r="AX113" s="752"/>
      <c r="AY113" s="752"/>
      <c r="AZ113" s="752"/>
      <c r="BA113" s="752"/>
      <c r="BB113" s="752"/>
      <c r="BC113" s="752"/>
      <c r="BD113" s="752"/>
      <c r="BE113" s="752"/>
      <c r="BF113" s="752"/>
      <c r="BG113" s="752"/>
      <c r="BH113" s="752"/>
      <c r="BI113" s="752"/>
      <c r="BJ113" s="752"/>
      <c r="BK113" s="752"/>
      <c r="BL113" s="752"/>
      <c r="BM113" s="752"/>
      <c r="BN113" s="752"/>
      <c r="BO113" s="752"/>
    </row>
    <row r="114" spans="1:67" s="753" customFormat="1" ht="15" customHeight="1">
      <c r="A114" s="741" t="s">
        <v>1917</v>
      </c>
      <c r="B114" s="745" t="s">
        <v>707</v>
      </c>
      <c r="C114" s="746">
        <v>0</v>
      </c>
      <c r="D114" s="746">
        <v>0</v>
      </c>
      <c r="E114" s="747">
        <f t="shared" si="68"/>
        <v>0</v>
      </c>
      <c r="F114" s="746">
        <v>0</v>
      </c>
      <c r="G114" s="747">
        <f t="shared" si="69"/>
        <v>0</v>
      </c>
      <c r="H114" s="748">
        <f>'Budget production - DÉTAIL'!G118</f>
        <v>0</v>
      </c>
      <c r="I114" s="749">
        <f t="shared" si="67"/>
        <v>0</v>
      </c>
      <c r="J114" s="750"/>
      <c r="K114" s="751" t="s">
        <v>1646</v>
      </c>
      <c r="L114" s="751" t="s">
        <v>1646</v>
      </c>
      <c r="M114" s="751" t="s">
        <v>1646</v>
      </c>
      <c r="N114" s="752"/>
      <c r="O114" s="851" t="str">
        <f t="shared" si="62"/>
        <v/>
      </c>
      <c r="P114" s="851" t="str">
        <f t="shared" si="63"/>
        <v/>
      </c>
      <c r="Q114" s="851" t="str">
        <f t="shared" si="64"/>
        <v/>
      </c>
      <c r="R114" s="752"/>
      <c r="S114" s="752"/>
      <c r="T114" s="752"/>
      <c r="U114" s="752"/>
      <c r="V114" s="752"/>
      <c r="W114" s="752"/>
      <c r="X114" s="752"/>
      <c r="Y114" s="752"/>
      <c r="Z114" s="752"/>
      <c r="AA114" s="752"/>
      <c r="AB114" s="752"/>
      <c r="AC114" s="752"/>
      <c r="AD114" s="752"/>
      <c r="AE114" s="752"/>
      <c r="AF114" s="752"/>
      <c r="AG114" s="752"/>
      <c r="AH114" s="752"/>
      <c r="AI114" s="752"/>
      <c r="AJ114" s="752"/>
      <c r="AK114" s="752"/>
      <c r="AL114" s="752"/>
      <c r="AM114" s="752"/>
      <c r="AN114" s="752"/>
      <c r="AO114" s="752"/>
      <c r="AP114" s="752"/>
      <c r="AQ114" s="752"/>
      <c r="AR114" s="752"/>
      <c r="AS114" s="752"/>
      <c r="AT114" s="752"/>
      <c r="AU114" s="752"/>
      <c r="AV114" s="752"/>
      <c r="AW114" s="752"/>
      <c r="AX114" s="752"/>
      <c r="AY114" s="752"/>
      <c r="AZ114" s="752"/>
      <c r="BA114" s="752"/>
      <c r="BB114" s="752"/>
      <c r="BC114" s="752"/>
      <c r="BD114" s="752"/>
      <c r="BE114" s="752"/>
      <c r="BF114" s="752"/>
      <c r="BG114" s="752"/>
      <c r="BH114" s="752"/>
      <c r="BI114" s="752"/>
      <c r="BJ114" s="752"/>
      <c r="BK114" s="752"/>
      <c r="BL114" s="752"/>
      <c r="BM114" s="752"/>
      <c r="BN114" s="752"/>
      <c r="BO114" s="752"/>
    </row>
    <row r="115" spans="1:67" s="753" customFormat="1" ht="15" customHeight="1">
      <c r="A115" s="741" t="s">
        <v>1918</v>
      </c>
      <c r="B115" s="745" t="s">
        <v>708</v>
      </c>
      <c r="C115" s="746">
        <v>0</v>
      </c>
      <c r="D115" s="746">
        <v>0</v>
      </c>
      <c r="E115" s="747">
        <f t="shared" si="68"/>
        <v>0</v>
      </c>
      <c r="F115" s="746">
        <v>0</v>
      </c>
      <c r="G115" s="747">
        <f t="shared" si="69"/>
        <v>0</v>
      </c>
      <c r="H115" s="748">
        <f>'Budget production - DÉTAIL'!G119</f>
        <v>0</v>
      </c>
      <c r="I115" s="749">
        <f t="shared" si="67"/>
        <v>0</v>
      </c>
      <c r="J115" s="750"/>
      <c r="K115" s="751" t="s">
        <v>1646</v>
      </c>
      <c r="L115" s="751" t="s">
        <v>1646</v>
      </c>
      <c r="M115" s="751" t="s">
        <v>1646</v>
      </c>
      <c r="N115" s="752"/>
      <c r="O115" s="851" t="str">
        <f t="shared" si="62"/>
        <v/>
      </c>
      <c r="P115" s="851" t="str">
        <f t="shared" si="63"/>
        <v/>
      </c>
      <c r="Q115" s="851" t="str">
        <f t="shared" si="64"/>
        <v/>
      </c>
      <c r="R115" s="752"/>
      <c r="S115" s="752"/>
      <c r="T115" s="752"/>
      <c r="U115" s="752"/>
      <c r="V115" s="752"/>
      <c r="W115" s="752"/>
      <c r="X115" s="752"/>
      <c r="Y115" s="752"/>
      <c r="Z115" s="752"/>
      <c r="AA115" s="752"/>
      <c r="AB115" s="752"/>
      <c r="AC115" s="752"/>
      <c r="AD115" s="752"/>
      <c r="AE115" s="752"/>
      <c r="AF115" s="752"/>
      <c r="AG115" s="752"/>
      <c r="AH115" s="752"/>
      <c r="AI115" s="752"/>
      <c r="AJ115" s="752"/>
      <c r="AK115" s="752"/>
      <c r="AL115" s="752"/>
      <c r="AM115" s="752"/>
      <c r="AN115" s="752"/>
      <c r="AO115" s="752"/>
      <c r="AP115" s="752"/>
      <c r="AQ115" s="752"/>
      <c r="AR115" s="752"/>
      <c r="AS115" s="752"/>
      <c r="AT115" s="752"/>
      <c r="AU115" s="752"/>
      <c r="AV115" s="752"/>
      <c r="AW115" s="752"/>
      <c r="AX115" s="752"/>
      <c r="AY115" s="752"/>
      <c r="AZ115" s="752"/>
      <c r="BA115" s="752"/>
      <c r="BB115" s="752"/>
      <c r="BC115" s="752"/>
      <c r="BD115" s="752"/>
      <c r="BE115" s="752"/>
      <c r="BF115" s="752"/>
      <c r="BG115" s="752"/>
      <c r="BH115" s="752"/>
      <c r="BI115" s="752"/>
      <c r="BJ115" s="752"/>
      <c r="BK115" s="752"/>
      <c r="BL115" s="752"/>
      <c r="BM115" s="752"/>
      <c r="BN115" s="752"/>
      <c r="BO115" s="752"/>
    </row>
    <row r="116" spans="1:67" s="753" customFormat="1" ht="15" customHeight="1">
      <c r="A116" s="741" t="s">
        <v>1919</v>
      </c>
      <c r="B116" s="745" t="s">
        <v>1199</v>
      </c>
      <c r="C116" s="746">
        <v>0</v>
      </c>
      <c r="D116" s="746">
        <v>0</v>
      </c>
      <c r="E116" s="747">
        <f t="shared" si="68"/>
        <v>0</v>
      </c>
      <c r="F116" s="746">
        <v>0</v>
      </c>
      <c r="G116" s="747">
        <f t="shared" si="69"/>
        <v>0</v>
      </c>
      <c r="H116" s="748">
        <f>'Budget production - DÉTAIL'!G120</f>
        <v>0</v>
      </c>
      <c r="I116" s="749">
        <f t="shared" si="67"/>
        <v>0</v>
      </c>
      <c r="J116" s="750"/>
      <c r="K116" s="751" t="s">
        <v>1646</v>
      </c>
      <c r="L116" s="751" t="s">
        <v>1646</v>
      </c>
      <c r="M116" s="751" t="s">
        <v>1646</v>
      </c>
      <c r="N116" s="752"/>
      <c r="O116" s="851" t="str">
        <f t="shared" si="62"/>
        <v/>
      </c>
      <c r="P116" s="851" t="str">
        <f t="shared" si="63"/>
        <v/>
      </c>
      <c r="Q116" s="851" t="str">
        <f t="shared" si="64"/>
        <v/>
      </c>
      <c r="R116" s="752"/>
      <c r="S116" s="752"/>
      <c r="T116" s="752"/>
      <c r="U116" s="752"/>
      <c r="V116" s="752"/>
      <c r="W116" s="752"/>
      <c r="X116" s="752"/>
      <c r="Y116" s="752"/>
      <c r="Z116" s="752"/>
      <c r="AA116" s="752"/>
      <c r="AB116" s="752"/>
      <c r="AC116" s="752"/>
      <c r="AD116" s="752"/>
      <c r="AE116" s="752"/>
      <c r="AF116" s="752"/>
      <c r="AG116" s="752"/>
      <c r="AH116" s="752"/>
      <c r="AI116" s="752"/>
      <c r="AJ116" s="752"/>
      <c r="AK116" s="752"/>
      <c r="AL116" s="752"/>
      <c r="AM116" s="752"/>
      <c r="AN116" s="752"/>
      <c r="AO116" s="752"/>
      <c r="AP116" s="752"/>
      <c r="AQ116" s="752"/>
      <c r="AR116" s="752"/>
      <c r="AS116" s="752"/>
      <c r="AT116" s="752"/>
      <c r="AU116" s="752"/>
      <c r="AV116" s="752"/>
      <c r="AW116" s="752"/>
      <c r="AX116" s="752"/>
      <c r="AY116" s="752"/>
      <c r="AZ116" s="752"/>
      <c r="BA116" s="752"/>
      <c r="BB116" s="752"/>
      <c r="BC116" s="752"/>
      <c r="BD116" s="752"/>
      <c r="BE116" s="752"/>
      <c r="BF116" s="752"/>
      <c r="BG116" s="752"/>
      <c r="BH116" s="752"/>
      <c r="BI116" s="752"/>
      <c r="BJ116" s="752"/>
      <c r="BK116" s="752"/>
      <c r="BL116" s="752"/>
      <c r="BM116" s="752"/>
      <c r="BN116" s="752"/>
      <c r="BO116" s="752"/>
    </row>
    <row r="117" spans="1:67" s="753" customFormat="1" ht="15" customHeight="1">
      <c r="A117" s="741" t="s">
        <v>1920</v>
      </c>
      <c r="B117" s="745" t="s">
        <v>694</v>
      </c>
      <c r="C117" s="746">
        <v>0</v>
      </c>
      <c r="D117" s="746">
        <v>0</v>
      </c>
      <c r="E117" s="747">
        <f t="shared" si="68"/>
        <v>0</v>
      </c>
      <c r="F117" s="746">
        <v>0</v>
      </c>
      <c r="G117" s="747">
        <f t="shared" si="69"/>
        <v>0</v>
      </c>
      <c r="H117" s="748">
        <f>'Budget production - DÉTAIL'!G121</f>
        <v>0</v>
      </c>
      <c r="I117" s="749">
        <f t="shared" si="67"/>
        <v>0</v>
      </c>
      <c r="J117" s="750"/>
      <c r="K117" s="751" t="s">
        <v>1646</v>
      </c>
      <c r="L117" s="751" t="s">
        <v>1646</v>
      </c>
      <c r="M117" s="751" t="s">
        <v>1646</v>
      </c>
      <c r="N117" s="752"/>
      <c r="O117" s="851" t="str">
        <f t="shared" si="62"/>
        <v/>
      </c>
      <c r="P117" s="851" t="str">
        <f t="shared" si="63"/>
        <v/>
      </c>
      <c r="Q117" s="851" t="str">
        <f t="shared" si="64"/>
        <v/>
      </c>
      <c r="R117" s="752"/>
      <c r="S117" s="752"/>
      <c r="T117" s="752"/>
      <c r="U117" s="752"/>
      <c r="V117" s="752"/>
      <c r="W117" s="752"/>
      <c r="X117" s="752"/>
      <c r="Y117" s="752"/>
      <c r="Z117" s="752"/>
      <c r="AA117" s="752"/>
      <c r="AB117" s="752"/>
      <c r="AC117" s="752"/>
      <c r="AD117" s="752"/>
      <c r="AE117" s="752"/>
      <c r="AF117" s="752"/>
      <c r="AG117" s="752"/>
      <c r="AH117" s="752"/>
      <c r="AI117" s="752"/>
      <c r="AJ117" s="752"/>
      <c r="AK117" s="752"/>
      <c r="AL117" s="752"/>
      <c r="AM117" s="752"/>
      <c r="AN117" s="752"/>
      <c r="AO117" s="752"/>
      <c r="AP117" s="752"/>
      <c r="AQ117" s="752"/>
      <c r="AR117" s="752"/>
      <c r="AS117" s="752"/>
      <c r="AT117" s="752"/>
      <c r="AU117" s="752"/>
      <c r="AV117" s="752"/>
      <c r="AW117" s="752"/>
      <c r="AX117" s="752"/>
      <c r="AY117" s="752"/>
      <c r="AZ117" s="752"/>
      <c r="BA117" s="752"/>
      <c r="BB117" s="752"/>
      <c r="BC117" s="752"/>
      <c r="BD117" s="752"/>
      <c r="BE117" s="752"/>
      <c r="BF117" s="752"/>
      <c r="BG117" s="752"/>
      <c r="BH117" s="752"/>
      <c r="BI117" s="752"/>
      <c r="BJ117" s="752"/>
      <c r="BK117" s="752"/>
      <c r="BL117" s="752"/>
      <c r="BM117" s="752"/>
      <c r="BN117" s="752"/>
      <c r="BO117" s="752"/>
    </row>
    <row r="118" spans="1:67" s="753" customFormat="1" ht="15" customHeight="1">
      <c r="A118" s="741" t="s">
        <v>1921</v>
      </c>
      <c r="B118" s="745" t="s">
        <v>787</v>
      </c>
      <c r="C118" s="746">
        <v>0</v>
      </c>
      <c r="D118" s="746">
        <v>0</v>
      </c>
      <c r="E118" s="747">
        <f t="shared" si="68"/>
        <v>0</v>
      </c>
      <c r="F118" s="746">
        <v>0</v>
      </c>
      <c r="G118" s="747">
        <f t="shared" si="69"/>
        <v>0</v>
      </c>
      <c r="H118" s="748">
        <f>'Budget production - DÉTAIL'!G122</f>
        <v>0</v>
      </c>
      <c r="I118" s="749">
        <f t="shared" si="67"/>
        <v>0</v>
      </c>
      <c r="J118" s="750"/>
      <c r="K118" s="751" t="s">
        <v>1646</v>
      </c>
      <c r="L118" s="751" t="s">
        <v>1646</v>
      </c>
      <c r="M118" s="751" t="s">
        <v>1646</v>
      </c>
      <c r="N118" s="752"/>
      <c r="O118" s="851" t="str">
        <f t="shared" si="62"/>
        <v/>
      </c>
      <c r="P118" s="851" t="str">
        <f t="shared" si="63"/>
        <v/>
      </c>
      <c r="Q118" s="851" t="str">
        <f t="shared" si="64"/>
        <v/>
      </c>
      <c r="R118" s="752"/>
      <c r="S118" s="752"/>
      <c r="T118" s="752"/>
      <c r="U118" s="752"/>
      <c r="V118" s="752"/>
      <c r="W118" s="752"/>
      <c r="X118" s="752"/>
      <c r="Y118" s="752"/>
      <c r="Z118" s="752"/>
      <c r="AA118" s="752"/>
      <c r="AB118" s="752"/>
      <c r="AC118" s="752"/>
      <c r="AD118" s="752"/>
      <c r="AE118" s="752"/>
      <c r="AF118" s="752"/>
      <c r="AG118" s="752"/>
      <c r="AH118" s="752"/>
      <c r="AI118" s="752"/>
      <c r="AJ118" s="752"/>
      <c r="AK118" s="752"/>
      <c r="AL118" s="752"/>
      <c r="AM118" s="752"/>
      <c r="AN118" s="752"/>
      <c r="AO118" s="752"/>
      <c r="AP118" s="752"/>
      <c r="AQ118" s="752"/>
      <c r="AR118" s="752"/>
      <c r="AS118" s="752"/>
      <c r="AT118" s="752"/>
      <c r="AU118" s="752"/>
      <c r="AV118" s="752"/>
      <c r="AW118" s="752"/>
      <c r="AX118" s="752"/>
      <c r="AY118" s="752"/>
      <c r="AZ118" s="752"/>
      <c r="BA118" s="752"/>
      <c r="BB118" s="752"/>
      <c r="BC118" s="752"/>
      <c r="BD118" s="752"/>
      <c r="BE118" s="752"/>
      <c r="BF118" s="752"/>
      <c r="BG118" s="752"/>
      <c r="BH118" s="752"/>
      <c r="BI118" s="752"/>
      <c r="BJ118" s="752"/>
      <c r="BK118" s="752"/>
      <c r="BL118" s="752"/>
      <c r="BM118" s="752"/>
      <c r="BN118" s="752"/>
      <c r="BO118" s="752"/>
    </row>
    <row r="119" spans="1:67" ht="14" customHeight="1">
      <c r="A119" s="624"/>
      <c r="B119" s="609" t="s">
        <v>1922</v>
      </c>
      <c r="C119" s="610">
        <f>SUM(C94:C118)</f>
        <v>0</v>
      </c>
      <c r="D119" s="610">
        <f t="shared" ref="D119:H119" si="76">SUM(D94:D118)</f>
        <v>0</v>
      </c>
      <c r="E119" s="610">
        <f t="shared" si="76"/>
        <v>0</v>
      </c>
      <c r="F119" s="610">
        <f t="shared" si="76"/>
        <v>0</v>
      </c>
      <c r="G119" s="610">
        <f t="shared" si="76"/>
        <v>0</v>
      </c>
      <c r="H119" s="610">
        <f t="shared" si="76"/>
        <v>0</v>
      </c>
      <c r="I119" s="611">
        <f>+H119-G119</f>
        <v>0</v>
      </c>
      <c r="J119" s="813"/>
      <c r="K119" s="813"/>
      <c r="L119" s="813"/>
      <c r="M119" s="813"/>
      <c r="N119" s="813"/>
      <c r="O119" s="844"/>
      <c r="P119" s="844"/>
      <c r="Q119" s="844"/>
    </row>
    <row r="120" spans="1:67" ht="14" customHeight="1">
      <c r="A120" s="624"/>
      <c r="B120" s="613"/>
      <c r="C120" s="614"/>
      <c r="D120" s="614"/>
      <c r="E120" s="614"/>
      <c r="F120" s="614"/>
      <c r="G120" s="614"/>
      <c r="H120" s="614"/>
      <c r="I120" s="521"/>
      <c r="J120" s="520"/>
      <c r="K120" s="520"/>
      <c r="L120" s="520"/>
      <c r="M120" s="520"/>
      <c r="N120" s="520"/>
      <c r="O120" s="843"/>
      <c r="P120" s="843"/>
      <c r="Q120" s="843"/>
    </row>
    <row r="121" spans="1:67" ht="14" customHeight="1">
      <c r="A121" s="596" t="s">
        <v>1736</v>
      </c>
      <c r="B121" s="597" t="s">
        <v>710</v>
      </c>
      <c r="C121" s="598"/>
      <c r="D121" s="614"/>
      <c r="E121" s="614"/>
      <c r="F121" s="614"/>
      <c r="G121" s="614"/>
      <c r="H121" s="614"/>
      <c r="I121" s="521"/>
      <c r="J121" s="520"/>
      <c r="K121" s="520"/>
      <c r="L121" s="520"/>
      <c r="M121" s="520"/>
      <c r="N121" s="520"/>
      <c r="O121" s="843"/>
      <c r="P121" s="843"/>
      <c r="Q121" s="843"/>
    </row>
    <row r="122" spans="1:67" ht="14" customHeight="1">
      <c r="A122" s="621" t="s">
        <v>1923</v>
      </c>
      <c r="B122" s="745" t="s">
        <v>711</v>
      </c>
      <c r="C122" s="722">
        <v>0</v>
      </c>
      <c r="D122" s="722">
        <v>0</v>
      </c>
      <c r="E122" s="604">
        <f>+C122+D122</f>
        <v>0</v>
      </c>
      <c r="F122" s="722">
        <v>0</v>
      </c>
      <c r="G122" s="604">
        <f>+E122+F122</f>
        <v>0</v>
      </c>
      <c r="H122" s="605">
        <f>'Budget production - DÉTAIL'!G127</f>
        <v>0</v>
      </c>
      <c r="I122" s="606">
        <f t="shared" ref="I122:I135" si="77">+H122-G122</f>
        <v>0</v>
      </c>
      <c r="J122" s="730"/>
      <c r="K122" s="419" t="s">
        <v>1646</v>
      </c>
      <c r="L122" s="419" t="s">
        <v>1646</v>
      </c>
      <c r="M122" s="419" t="s">
        <v>1646</v>
      </c>
      <c r="O122" s="819" t="str">
        <f t="shared" si="62"/>
        <v/>
      </c>
      <c r="P122" s="819" t="str">
        <f t="shared" si="63"/>
        <v/>
      </c>
      <c r="Q122" s="819" t="str">
        <f t="shared" si="64"/>
        <v/>
      </c>
    </row>
    <row r="123" spans="1:67" ht="14" customHeight="1">
      <c r="A123" s="621" t="s">
        <v>1924</v>
      </c>
      <c r="B123" s="745" t="s">
        <v>712</v>
      </c>
      <c r="C123" s="722">
        <v>0</v>
      </c>
      <c r="D123" s="722">
        <v>0</v>
      </c>
      <c r="E123" s="604">
        <f t="shared" ref="E123:E135" si="78">+C123+D123</f>
        <v>0</v>
      </c>
      <c r="F123" s="722">
        <v>0</v>
      </c>
      <c r="G123" s="604">
        <f t="shared" ref="G123:G135" si="79">+E123+F123</f>
        <v>0</v>
      </c>
      <c r="H123" s="605">
        <f>'Budget production - DÉTAIL'!G128</f>
        <v>0</v>
      </c>
      <c r="I123" s="606">
        <f t="shared" si="77"/>
        <v>0</v>
      </c>
      <c r="J123" s="730"/>
      <c r="K123" s="419" t="s">
        <v>1646</v>
      </c>
      <c r="L123" s="419" t="s">
        <v>1646</v>
      </c>
      <c r="M123" s="419" t="s">
        <v>1646</v>
      </c>
      <c r="O123" s="819" t="str">
        <f t="shared" si="62"/>
        <v/>
      </c>
      <c r="P123" s="819" t="str">
        <f t="shared" si="63"/>
        <v/>
      </c>
      <c r="Q123" s="819" t="str">
        <f t="shared" si="64"/>
        <v/>
      </c>
    </row>
    <row r="124" spans="1:67" ht="14" customHeight="1">
      <c r="A124" s="621" t="s">
        <v>1925</v>
      </c>
      <c r="B124" s="745" t="s">
        <v>713</v>
      </c>
      <c r="C124" s="722">
        <v>0</v>
      </c>
      <c r="D124" s="722">
        <v>0</v>
      </c>
      <c r="E124" s="604">
        <f t="shared" si="78"/>
        <v>0</v>
      </c>
      <c r="F124" s="722">
        <v>0</v>
      </c>
      <c r="G124" s="604">
        <f t="shared" si="79"/>
        <v>0</v>
      </c>
      <c r="H124" s="605">
        <f>'Budget production - DÉTAIL'!G129</f>
        <v>0</v>
      </c>
      <c r="I124" s="606">
        <f t="shared" si="77"/>
        <v>0</v>
      </c>
      <c r="J124" s="730"/>
      <c r="K124" s="419" t="s">
        <v>1646</v>
      </c>
      <c r="L124" s="419" t="s">
        <v>1646</v>
      </c>
      <c r="M124" s="419" t="s">
        <v>1646</v>
      </c>
      <c r="O124" s="819" t="str">
        <f t="shared" si="62"/>
        <v/>
      </c>
      <c r="P124" s="819" t="str">
        <f t="shared" si="63"/>
        <v/>
      </c>
      <c r="Q124" s="819" t="str">
        <f t="shared" si="64"/>
        <v/>
      </c>
    </row>
    <row r="125" spans="1:67" ht="14" customHeight="1">
      <c r="A125" s="621" t="s">
        <v>1926</v>
      </c>
      <c r="B125" s="745" t="s">
        <v>1612</v>
      </c>
      <c r="C125" s="722">
        <v>0</v>
      </c>
      <c r="D125" s="722">
        <v>0</v>
      </c>
      <c r="E125" s="604">
        <f t="shared" si="78"/>
        <v>0</v>
      </c>
      <c r="F125" s="722">
        <v>0</v>
      </c>
      <c r="G125" s="604">
        <f t="shared" si="79"/>
        <v>0</v>
      </c>
      <c r="H125" s="605">
        <f>'Budget production - DÉTAIL'!G130</f>
        <v>0</v>
      </c>
      <c r="I125" s="606">
        <f t="shared" si="77"/>
        <v>0</v>
      </c>
      <c r="J125" s="730"/>
      <c r="K125" s="419" t="s">
        <v>1646</v>
      </c>
      <c r="L125" s="419" t="s">
        <v>1646</v>
      </c>
      <c r="M125" s="419" t="s">
        <v>1646</v>
      </c>
      <c r="O125" s="819" t="str">
        <f t="shared" si="62"/>
        <v/>
      </c>
      <c r="P125" s="819" t="str">
        <f t="shared" si="63"/>
        <v/>
      </c>
      <c r="Q125" s="819" t="str">
        <f t="shared" si="64"/>
        <v/>
      </c>
    </row>
    <row r="126" spans="1:67" ht="14" customHeight="1">
      <c r="A126" s="621" t="s">
        <v>1927</v>
      </c>
      <c r="B126" s="745" t="s">
        <v>1613</v>
      </c>
      <c r="C126" s="722">
        <v>0</v>
      </c>
      <c r="D126" s="722">
        <v>0</v>
      </c>
      <c r="E126" s="604">
        <f t="shared" si="78"/>
        <v>0</v>
      </c>
      <c r="F126" s="722">
        <v>0</v>
      </c>
      <c r="G126" s="604">
        <f t="shared" si="79"/>
        <v>0</v>
      </c>
      <c r="H126" s="605">
        <f>'Budget production - DÉTAIL'!G131</f>
        <v>0</v>
      </c>
      <c r="I126" s="606">
        <f t="shared" si="77"/>
        <v>0</v>
      </c>
      <c r="J126" s="730"/>
      <c r="K126" s="419" t="s">
        <v>1646</v>
      </c>
      <c r="L126" s="419" t="s">
        <v>1646</v>
      </c>
      <c r="M126" s="419" t="s">
        <v>1646</v>
      </c>
      <c r="O126" s="819" t="str">
        <f t="shared" si="62"/>
        <v/>
      </c>
      <c r="P126" s="819" t="str">
        <f t="shared" si="63"/>
        <v/>
      </c>
      <c r="Q126" s="819" t="str">
        <f t="shared" si="64"/>
        <v/>
      </c>
    </row>
    <row r="127" spans="1:67" ht="14" customHeight="1">
      <c r="A127" s="621" t="s">
        <v>1928</v>
      </c>
      <c r="B127" s="745" t="s">
        <v>1614</v>
      </c>
      <c r="C127" s="722">
        <v>0</v>
      </c>
      <c r="D127" s="722">
        <v>0</v>
      </c>
      <c r="E127" s="604">
        <f t="shared" si="78"/>
        <v>0</v>
      </c>
      <c r="F127" s="722">
        <v>0</v>
      </c>
      <c r="G127" s="604">
        <f t="shared" si="79"/>
        <v>0</v>
      </c>
      <c r="H127" s="605">
        <f>'Budget production - DÉTAIL'!G132</f>
        <v>0</v>
      </c>
      <c r="I127" s="606">
        <f t="shared" si="77"/>
        <v>0</v>
      </c>
      <c r="J127" s="730"/>
      <c r="K127" s="419" t="s">
        <v>1646</v>
      </c>
      <c r="L127" s="419" t="s">
        <v>1646</v>
      </c>
      <c r="M127" s="419" t="s">
        <v>1646</v>
      </c>
      <c r="O127" s="819" t="str">
        <f t="shared" si="62"/>
        <v/>
      </c>
      <c r="P127" s="819" t="str">
        <f t="shared" si="63"/>
        <v/>
      </c>
      <c r="Q127" s="819" t="str">
        <f t="shared" si="64"/>
        <v/>
      </c>
    </row>
    <row r="128" spans="1:67" ht="14" customHeight="1">
      <c r="A128" s="621" t="s">
        <v>1929</v>
      </c>
      <c r="B128" s="745" t="s">
        <v>1615</v>
      </c>
      <c r="C128" s="722">
        <v>0</v>
      </c>
      <c r="D128" s="722">
        <v>0</v>
      </c>
      <c r="E128" s="604">
        <f t="shared" si="78"/>
        <v>0</v>
      </c>
      <c r="F128" s="722">
        <v>0</v>
      </c>
      <c r="G128" s="604">
        <f t="shared" si="79"/>
        <v>0</v>
      </c>
      <c r="H128" s="605">
        <f>'Budget production - DÉTAIL'!G133</f>
        <v>0</v>
      </c>
      <c r="I128" s="606">
        <f t="shared" si="77"/>
        <v>0</v>
      </c>
      <c r="J128" s="730"/>
      <c r="K128" s="419" t="s">
        <v>1646</v>
      </c>
      <c r="L128" s="419" t="s">
        <v>1646</v>
      </c>
      <c r="M128" s="419" t="s">
        <v>1646</v>
      </c>
      <c r="O128" s="819" t="str">
        <f t="shared" si="62"/>
        <v/>
      </c>
      <c r="P128" s="819" t="str">
        <f t="shared" si="63"/>
        <v/>
      </c>
      <c r="Q128" s="819" t="str">
        <f t="shared" si="64"/>
        <v/>
      </c>
    </row>
    <row r="129" spans="1:17" ht="14" customHeight="1">
      <c r="A129" s="621" t="s">
        <v>1930</v>
      </c>
      <c r="B129" s="745" t="s">
        <v>714</v>
      </c>
      <c r="C129" s="722">
        <v>0</v>
      </c>
      <c r="D129" s="722">
        <v>0</v>
      </c>
      <c r="E129" s="604">
        <f t="shared" si="78"/>
        <v>0</v>
      </c>
      <c r="F129" s="722">
        <v>0</v>
      </c>
      <c r="G129" s="604">
        <f t="shared" si="79"/>
        <v>0</v>
      </c>
      <c r="H129" s="605">
        <f>'Budget production - DÉTAIL'!G134</f>
        <v>0</v>
      </c>
      <c r="I129" s="606">
        <f t="shared" si="77"/>
        <v>0</v>
      </c>
      <c r="J129" s="730"/>
      <c r="K129" s="419" t="s">
        <v>1646</v>
      </c>
      <c r="L129" s="419" t="s">
        <v>1646</v>
      </c>
      <c r="M129" s="419" t="s">
        <v>1646</v>
      </c>
      <c r="O129" s="819" t="str">
        <f t="shared" si="62"/>
        <v/>
      </c>
      <c r="P129" s="819" t="str">
        <f t="shared" si="63"/>
        <v/>
      </c>
      <c r="Q129" s="819" t="str">
        <f t="shared" si="64"/>
        <v/>
      </c>
    </row>
    <row r="130" spans="1:17" ht="14" customHeight="1">
      <c r="A130" s="621" t="s">
        <v>1931</v>
      </c>
      <c r="B130" s="745" t="s">
        <v>715</v>
      </c>
      <c r="C130" s="722">
        <v>0</v>
      </c>
      <c r="D130" s="722">
        <v>0</v>
      </c>
      <c r="E130" s="604">
        <f t="shared" si="78"/>
        <v>0</v>
      </c>
      <c r="F130" s="722">
        <v>0</v>
      </c>
      <c r="G130" s="604">
        <f t="shared" si="79"/>
        <v>0</v>
      </c>
      <c r="H130" s="605">
        <f>'Budget production - DÉTAIL'!G135</f>
        <v>0</v>
      </c>
      <c r="I130" s="606">
        <f t="shared" si="77"/>
        <v>0</v>
      </c>
      <c r="J130" s="730"/>
      <c r="K130" s="419" t="s">
        <v>1646</v>
      </c>
      <c r="L130" s="419" t="s">
        <v>1646</v>
      </c>
      <c r="M130" s="419" t="s">
        <v>1646</v>
      </c>
      <c r="O130" s="819" t="str">
        <f t="shared" si="62"/>
        <v/>
      </c>
      <c r="P130" s="819" t="str">
        <f t="shared" si="63"/>
        <v/>
      </c>
      <c r="Q130" s="819" t="str">
        <f t="shared" si="64"/>
        <v/>
      </c>
    </row>
    <row r="131" spans="1:17" ht="14" customHeight="1">
      <c r="A131" s="621" t="s">
        <v>1932</v>
      </c>
      <c r="B131" s="745" t="s">
        <v>716</v>
      </c>
      <c r="C131" s="722">
        <v>0</v>
      </c>
      <c r="D131" s="722">
        <v>0</v>
      </c>
      <c r="E131" s="604">
        <f t="shared" ref="E131" si="80">+C131+D131</f>
        <v>0</v>
      </c>
      <c r="F131" s="722">
        <v>0</v>
      </c>
      <c r="G131" s="604">
        <f t="shared" ref="G131" si="81">+E131+F131</f>
        <v>0</v>
      </c>
      <c r="H131" s="605">
        <f>'Budget production - DÉTAIL'!G136</f>
        <v>0</v>
      </c>
      <c r="I131" s="606">
        <f t="shared" ref="I131" si="82">+H131-G131</f>
        <v>0</v>
      </c>
      <c r="J131" s="730"/>
      <c r="K131" s="419" t="s">
        <v>1646</v>
      </c>
      <c r="L131" s="419" t="s">
        <v>1646</v>
      </c>
      <c r="M131" s="419" t="s">
        <v>1646</v>
      </c>
      <c r="O131" s="819" t="str">
        <f t="shared" ref="O131" si="83">IF(OR(K131="Oui",K131="Yes"),G131,"")</f>
        <v/>
      </c>
      <c r="P131" s="819" t="str">
        <f t="shared" ref="P131" si="84">IF(OR(L131="Oui",L131="Yes"),G131,"")</f>
        <v/>
      </c>
      <c r="Q131" s="819" t="str">
        <f t="shared" ref="Q131" si="85">IF(OR(M131="Oui",M131="Yes"),G131,"")</f>
        <v/>
      </c>
    </row>
    <row r="132" spans="1:17" ht="14" customHeight="1">
      <c r="A132" s="621" t="s">
        <v>2851</v>
      </c>
      <c r="B132" s="745" t="s">
        <v>717</v>
      </c>
      <c r="C132" s="722">
        <v>0</v>
      </c>
      <c r="D132" s="722">
        <v>0</v>
      </c>
      <c r="E132" s="604">
        <f t="shared" si="78"/>
        <v>0</v>
      </c>
      <c r="F132" s="722">
        <v>0</v>
      </c>
      <c r="G132" s="604">
        <f t="shared" si="79"/>
        <v>0</v>
      </c>
      <c r="H132" s="605">
        <f>'Budget production - DÉTAIL'!G137</f>
        <v>0</v>
      </c>
      <c r="I132" s="606">
        <f t="shared" si="77"/>
        <v>0</v>
      </c>
      <c r="J132" s="730"/>
      <c r="K132" s="419" t="s">
        <v>1646</v>
      </c>
      <c r="L132" s="419" t="s">
        <v>1646</v>
      </c>
      <c r="M132" s="419" t="s">
        <v>1646</v>
      </c>
      <c r="O132" s="819" t="str">
        <f t="shared" si="62"/>
        <v/>
      </c>
      <c r="P132" s="819" t="str">
        <f t="shared" si="63"/>
        <v/>
      </c>
      <c r="Q132" s="819" t="str">
        <f t="shared" si="64"/>
        <v/>
      </c>
    </row>
    <row r="133" spans="1:17" ht="14" customHeight="1">
      <c r="A133" s="621" t="s">
        <v>1933</v>
      </c>
      <c r="B133" s="745" t="s">
        <v>1199</v>
      </c>
      <c r="C133" s="722">
        <v>0</v>
      </c>
      <c r="D133" s="722">
        <v>0</v>
      </c>
      <c r="E133" s="604">
        <f t="shared" ref="E133" si="86">+C133+D133</f>
        <v>0</v>
      </c>
      <c r="F133" s="722">
        <v>0</v>
      </c>
      <c r="G133" s="604">
        <f t="shared" ref="G133" si="87">+E133+F133</f>
        <v>0</v>
      </c>
      <c r="H133" s="605">
        <f>'Budget production - DÉTAIL'!G138</f>
        <v>0</v>
      </c>
      <c r="I133" s="606">
        <f t="shared" ref="I133" si="88">+H133-G133</f>
        <v>0</v>
      </c>
      <c r="J133" s="730"/>
      <c r="K133" s="419" t="s">
        <v>1646</v>
      </c>
      <c r="L133" s="419" t="s">
        <v>1646</v>
      </c>
      <c r="M133" s="419" t="s">
        <v>1646</v>
      </c>
      <c r="O133" s="819" t="str">
        <f t="shared" ref="O133" si="89">IF(OR(K133="Oui",K133="Yes"),G133,"")</f>
        <v/>
      </c>
      <c r="P133" s="819" t="str">
        <f t="shared" ref="P133" si="90">IF(OR(L133="Oui",L133="Yes"),G133,"")</f>
        <v/>
      </c>
      <c r="Q133" s="819" t="str">
        <f t="shared" ref="Q133" si="91">IF(OR(M133="Oui",M133="Yes"),G133,"")</f>
        <v/>
      </c>
    </row>
    <row r="134" spans="1:17" ht="14" customHeight="1">
      <c r="A134" s="621" t="s">
        <v>2852</v>
      </c>
      <c r="B134" s="745" t="s">
        <v>694</v>
      </c>
      <c r="C134" s="722">
        <v>0</v>
      </c>
      <c r="D134" s="722">
        <v>0</v>
      </c>
      <c r="E134" s="604">
        <f t="shared" si="78"/>
        <v>0</v>
      </c>
      <c r="F134" s="722">
        <v>0</v>
      </c>
      <c r="G134" s="604">
        <f t="shared" si="79"/>
        <v>0</v>
      </c>
      <c r="H134" s="605">
        <f>'Budget production - DÉTAIL'!G139</f>
        <v>0</v>
      </c>
      <c r="I134" s="606">
        <f t="shared" si="77"/>
        <v>0</v>
      </c>
      <c r="J134" s="730"/>
      <c r="K134" s="419" t="s">
        <v>1646</v>
      </c>
      <c r="L134" s="419" t="s">
        <v>1646</v>
      </c>
      <c r="M134" s="419" t="s">
        <v>1646</v>
      </c>
      <c r="O134" s="819" t="str">
        <f t="shared" si="62"/>
        <v/>
      </c>
      <c r="P134" s="819" t="str">
        <f t="shared" si="63"/>
        <v/>
      </c>
      <c r="Q134" s="819" t="str">
        <f t="shared" si="64"/>
        <v/>
      </c>
    </row>
    <row r="135" spans="1:17" ht="14" customHeight="1">
      <c r="A135" s="621" t="s">
        <v>1934</v>
      </c>
      <c r="B135" s="745" t="s">
        <v>787</v>
      </c>
      <c r="C135" s="722">
        <v>0</v>
      </c>
      <c r="D135" s="722">
        <v>0</v>
      </c>
      <c r="E135" s="604">
        <f t="shared" si="78"/>
        <v>0</v>
      </c>
      <c r="F135" s="722">
        <v>0</v>
      </c>
      <c r="G135" s="604">
        <f t="shared" si="79"/>
        <v>0</v>
      </c>
      <c r="H135" s="605">
        <f>'Budget production - DÉTAIL'!G140</f>
        <v>0</v>
      </c>
      <c r="I135" s="606">
        <f t="shared" si="77"/>
        <v>0</v>
      </c>
      <c r="J135" s="730"/>
      <c r="K135" s="419" t="s">
        <v>1646</v>
      </c>
      <c r="L135" s="419" t="s">
        <v>1646</v>
      </c>
      <c r="M135" s="419" t="s">
        <v>1646</v>
      </c>
      <c r="O135" s="819" t="str">
        <f t="shared" si="62"/>
        <v/>
      </c>
      <c r="P135" s="819" t="str">
        <f t="shared" si="63"/>
        <v/>
      </c>
      <c r="Q135" s="819" t="str">
        <f t="shared" si="64"/>
        <v/>
      </c>
    </row>
    <row r="136" spans="1:17" ht="14" customHeight="1">
      <c r="A136" s="624"/>
      <c r="B136" s="609" t="s">
        <v>1935</v>
      </c>
      <c r="C136" s="610">
        <f t="shared" ref="C136:H136" si="92">SUM(C122:C135)</f>
        <v>0</v>
      </c>
      <c r="D136" s="610">
        <f t="shared" si="92"/>
        <v>0</v>
      </c>
      <c r="E136" s="610">
        <f t="shared" si="92"/>
        <v>0</v>
      </c>
      <c r="F136" s="610">
        <f t="shared" si="92"/>
        <v>0</v>
      </c>
      <c r="G136" s="610">
        <f t="shared" si="92"/>
        <v>0</v>
      </c>
      <c r="H136" s="610">
        <f t="shared" si="92"/>
        <v>0</v>
      </c>
      <c r="I136" s="611">
        <f>+H136-G136</f>
        <v>0</v>
      </c>
      <c r="J136" s="813"/>
      <c r="K136" s="813"/>
      <c r="L136" s="813"/>
      <c r="M136" s="813"/>
      <c r="N136" s="813"/>
      <c r="O136" s="844"/>
      <c r="P136" s="844"/>
      <c r="Q136" s="844"/>
    </row>
    <row r="137" spans="1:17" ht="14" customHeight="1">
      <c r="A137" s="624"/>
      <c r="B137" s="613"/>
      <c r="C137" s="614"/>
      <c r="D137" s="614"/>
      <c r="E137" s="614"/>
      <c r="F137" s="614"/>
      <c r="G137" s="614"/>
      <c r="H137" s="614"/>
      <c r="I137" s="521"/>
      <c r="J137" s="520"/>
      <c r="K137" s="520"/>
      <c r="L137" s="520"/>
      <c r="M137" s="520"/>
      <c r="N137" s="520"/>
      <c r="O137" s="843"/>
      <c r="P137" s="843"/>
      <c r="Q137" s="843"/>
    </row>
    <row r="138" spans="1:17" ht="14" customHeight="1">
      <c r="A138" s="596" t="s">
        <v>1737</v>
      </c>
      <c r="B138" s="597" t="s">
        <v>719</v>
      </c>
      <c r="C138" s="598"/>
      <c r="D138" s="614"/>
      <c r="E138" s="614"/>
      <c r="F138" s="614"/>
      <c r="G138" s="614"/>
      <c r="H138" s="614"/>
      <c r="I138" s="521"/>
      <c r="J138" s="520"/>
      <c r="K138" s="520"/>
      <c r="L138" s="520"/>
      <c r="M138" s="520"/>
      <c r="N138" s="520"/>
      <c r="O138" s="843"/>
      <c r="P138" s="843"/>
      <c r="Q138" s="843"/>
    </row>
    <row r="139" spans="1:17" ht="14" customHeight="1">
      <c r="A139" s="621" t="s">
        <v>1936</v>
      </c>
      <c r="B139" s="745" t="s">
        <v>720</v>
      </c>
      <c r="C139" s="722">
        <v>0</v>
      </c>
      <c r="D139" s="722">
        <v>0</v>
      </c>
      <c r="E139" s="604">
        <f>+C139+D139</f>
        <v>0</v>
      </c>
      <c r="F139" s="722">
        <v>0</v>
      </c>
      <c r="G139" s="604">
        <f>+E139+F139</f>
        <v>0</v>
      </c>
      <c r="H139" s="605">
        <f>'Budget production - DÉTAIL'!G145</f>
        <v>0</v>
      </c>
      <c r="I139" s="606">
        <f t="shared" ref="I139:I165" si="93">+H139-G139</f>
        <v>0</v>
      </c>
      <c r="J139" s="730"/>
      <c r="K139" s="419" t="s">
        <v>1646</v>
      </c>
      <c r="L139" s="419" t="s">
        <v>1646</v>
      </c>
      <c r="M139" s="419" t="s">
        <v>1646</v>
      </c>
      <c r="O139" s="819" t="str">
        <f t="shared" si="62"/>
        <v/>
      </c>
      <c r="P139" s="819" t="str">
        <f t="shared" si="63"/>
        <v/>
      </c>
      <c r="Q139" s="819" t="str">
        <f t="shared" si="64"/>
        <v/>
      </c>
    </row>
    <row r="140" spans="1:17" ht="14" customHeight="1">
      <c r="A140" s="621" t="s">
        <v>1937</v>
      </c>
      <c r="B140" s="745" t="s">
        <v>721</v>
      </c>
      <c r="C140" s="722">
        <v>0</v>
      </c>
      <c r="D140" s="722">
        <v>0</v>
      </c>
      <c r="E140" s="604">
        <f t="shared" ref="E140:E165" si="94">+C140+D140</f>
        <v>0</v>
      </c>
      <c r="F140" s="722">
        <v>0</v>
      </c>
      <c r="G140" s="604">
        <f t="shared" ref="G140:G165" si="95">+E140+F140</f>
        <v>0</v>
      </c>
      <c r="H140" s="605">
        <f>'Budget production - DÉTAIL'!G146</f>
        <v>0</v>
      </c>
      <c r="I140" s="606">
        <f t="shared" si="93"/>
        <v>0</v>
      </c>
      <c r="J140" s="730"/>
      <c r="K140" s="419" t="s">
        <v>1646</v>
      </c>
      <c r="L140" s="419" t="s">
        <v>1646</v>
      </c>
      <c r="M140" s="419" t="s">
        <v>1646</v>
      </c>
      <c r="O140" s="819" t="str">
        <f t="shared" si="62"/>
        <v/>
      </c>
      <c r="P140" s="819" t="str">
        <f t="shared" si="63"/>
        <v/>
      </c>
      <c r="Q140" s="819" t="str">
        <f t="shared" si="64"/>
        <v/>
      </c>
    </row>
    <row r="141" spans="1:17" ht="14" customHeight="1">
      <c r="A141" s="621" t="s">
        <v>1938</v>
      </c>
      <c r="B141" s="745" t="s">
        <v>1127</v>
      </c>
      <c r="C141" s="722">
        <v>0</v>
      </c>
      <c r="D141" s="722">
        <v>0</v>
      </c>
      <c r="E141" s="604">
        <f>+C141+D141</f>
        <v>0</v>
      </c>
      <c r="F141" s="722">
        <v>0</v>
      </c>
      <c r="G141" s="604">
        <f>+E141+F141</f>
        <v>0</v>
      </c>
      <c r="H141" s="605">
        <f>'Budget production - DÉTAIL'!G147</f>
        <v>0</v>
      </c>
      <c r="I141" s="606">
        <f t="shared" si="93"/>
        <v>0</v>
      </c>
      <c r="J141" s="730"/>
      <c r="K141" s="419" t="s">
        <v>1646</v>
      </c>
      <c r="L141" s="419" t="s">
        <v>1646</v>
      </c>
      <c r="M141" s="419" t="s">
        <v>1646</v>
      </c>
      <c r="O141" s="819" t="str">
        <f t="shared" si="62"/>
        <v/>
      </c>
      <c r="P141" s="819" t="str">
        <f t="shared" si="63"/>
        <v/>
      </c>
      <c r="Q141" s="819" t="str">
        <f t="shared" si="64"/>
        <v/>
      </c>
    </row>
    <row r="142" spans="1:17" ht="14" customHeight="1">
      <c r="A142" s="621" t="s">
        <v>1939</v>
      </c>
      <c r="B142" s="745" t="s">
        <v>722</v>
      </c>
      <c r="C142" s="722">
        <v>0</v>
      </c>
      <c r="D142" s="722">
        <v>0</v>
      </c>
      <c r="E142" s="604">
        <f t="shared" si="94"/>
        <v>0</v>
      </c>
      <c r="F142" s="722">
        <v>0</v>
      </c>
      <c r="G142" s="604">
        <f t="shared" si="95"/>
        <v>0</v>
      </c>
      <c r="H142" s="605">
        <f>'Budget production - DÉTAIL'!G148</f>
        <v>0</v>
      </c>
      <c r="I142" s="606">
        <f t="shared" si="93"/>
        <v>0</v>
      </c>
      <c r="J142" s="730"/>
      <c r="K142" s="419" t="s">
        <v>1646</v>
      </c>
      <c r="L142" s="419" t="s">
        <v>1646</v>
      </c>
      <c r="M142" s="419" t="s">
        <v>1646</v>
      </c>
      <c r="O142" s="819" t="str">
        <f t="shared" si="62"/>
        <v/>
      </c>
      <c r="P142" s="819" t="str">
        <f t="shared" si="63"/>
        <v/>
      </c>
      <c r="Q142" s="819" t="str">
        <f t="shared" si="64"/>
        <v/>
      </c>
    </row>
    <row r="143" spans="1:17" ht="14" customHeight="1">
      <c r="A143" s="621" t="s">
        <v>1940</v>
      </c>
      <c r="B143" s="745" t="s">
        <v>723</v>
      </c>
      <c r="C143" s="722">
        <v>0</v>
      </c>
      <c r="D143" s="722">
        <v>0</v>
      </c>
      <c r="E143" s="604">
        <f t="shared" si="94"/>
        <v>0</v>
      </c>
      <c r="F143" s="722">
        <v>0</v>
      </c>
      <c r="G143" s="604">
        <f t="shared" si="95"/>
        <v>0</v>
      </c>
      <c r="H143" s="605">
        <f>'Budget production - DÉTAIL'!G149</f>
        <v>0</v>
      </c>
      <c r="I143" s="606">
        <f t="shared" si="93"/>
        <v>0</v>
      </c>
      <c r="J143" s="730"/>
      <c r="K143" s="419" t="s">
        <v>1646</v>
      </c>
      <c r="L143" s="419" t="s">
        <v>1646</v>
      </c>
      <c r="M143" s="419" t="s">
        <v>1646</v>
      </c>
      <c r="O143" s="819" t="str">
        <f t="shared" si="62"/>
        <v/>
      </c>
      <c r="P143" s="819" t="str">
        <f t="shared" si="63"/>
        <v/>
      </c>
      <c r="Q143" s="819" t="str">
        <f t="shared" si="64"/>
        <v/>
      </c>
    </row>
    <row r="144" spans="1:17" ht="14" customHeight="1">
      <c r="A144" s="621" t="s">
        <v>1941</v>
      </c>
      <c r="B144" s="745" t="s">
        <v>724</v>
      </c>
      <c r="C144" s="722">
        <v>0</v>
      </c>
      <c r="D144" s="722">
        <v>0</v>
      </c>
      <c r="E144" s="604">
        <f>+C144+D144</f>
        <v>0</v>
      </c>
      <c r="F144" s="722">
        <v>0</v>
      </c>
      <c r="G144" s="604">
        <f>+E144+F144</f>
        <v>0</v>
      </c>
      <c r="H144" s="605">
        <f>'Budget production - DÉTAIL'!G150</f>
        <v>0</v>
      </c>
      <c r="I144" s="606">
        <f>+H144-G144</f>
        <v>0</v>
      </c>
      <c r="J144" s="730"/>
      <c r="K144" s="419" t="s">
        <v>1646</v>
      </c>
      <c r="L144" s="419" t="s">
        <v>1646</v>
      </c>
      <c r="M144" s="419" t="s">
        <v>1646</v>
      </c>
      <c r="O144" s="819" t="str">
        <f t="shared" si="62"/>
        <v/>
      </c>
      <c r="P144" s="819" t="str">
        <f t="shared" si="63"/>
        <v/>
      </c>
      <c r="Q144" s="819" t="str">
        <f t="shared" si="64"/>
        <v/>
      </c>
    </row>
    <row r="145" spans="1:17" ht="14" customHeight="1">
      <c r="A145" s="621" t="s">
        <v>1942</v>
      </c>
      <c r="B145" s="745" t="s">
        <v>1128</v>
      </c>
      <c r="C145" s="722">
        <v>0</v>
      </c>
      <c r="D145" s="722">
        <v>0</v>
      </c>
      <c r="E145" s="604">
        <f t="shared" si="94"/>
        <v>0</v>
      </c>
      <c r="F145" s="722">
        <v>0</v>
      </c>
      <c r="G145" s="604">
        <f t="shared" si="95"/>
        <v>0</v>
      </c>
      <c r="H145" s="605">
        <f>'Budget production - DÉTAIL'!G151</f>
        <v>0</v>
      </c>
      <c r="I145" s="606">
        <f t="shared" si="93"/>
        <v>0</v>
      </c>
      <c r="J145" s="730"/>
      <c r="K145" s="419" t="s">
        <v>1646</v>
      </c>
      <c r="L145" s="419" t="s">
        <v>1646</v>
      </c>
      <c r="M145" s="419" t="s">
        <v>1646</v>
      </c>
      <c r="O145" s="819" t="str">
        <f t="shared" si="62"/>
        <v/>
      </c>
      <c r="P145" s="819" t="str">
        <f t="shared" si="63"/>
        <v/>
      </c>
      <c r="Q145" s="819" t="str">
        <f t="shared" si="64"/>
        <v/>
      </c>
    </row>
    <row r="146" spans="1:17" ht="14" customHeight="1">
      <c r="A146" s="621" t="s">
        <v>1943</v>
      </c>
      <c r="B146" s="745" t="s">
        <v>1129</v>
      </c>
      <c r="C146" s="722">
        <v>0</v>
      </c>
      <c r="D146" s="722">
        <v>0</v>
      </c>
      <c r="E146" s="604">
        <f t="shared" si="94"/>
        <v>0</v>
      </c>
      <c r="F146" s="722">
        <v>0</v>
      </c>
      <c r="G146" s="604">
        <f t="shared" si="95"/>
        <v>0</v>
      </c>
      <c r="H146" s="605">
        <f>'Budget production - DÉTAIL'!G152</f>
        <v>0</v>
      </c>
      <c r="I146" s="606">
        <f t="shared" si="93"/>
        <v>0</v>
      </c>
      <c r="J146" s="730"/>
      <c r="K146" s="419" t="s">
        <v>1646</v>
      </c>
      <c r="L146" s="419" t="s">
        <v>1646</v>
      </c>
      <c r="M146" s="419" t="s">
        <v>1646</v>
      </c>
      <c r="O146" s="819" t="str">
        <f t="shared" si="62"/>
        <v/>
      </c>
      <c r="P146" s="819" t="str">
        <f t="shared" si="63"/>
        <v/>
      </c>
      <c r="Q146" s="819" t="str">
        <f t="shared" si="64"/>
        <v/>
      </c>
    </row>
    <row r="147" spans="1:17" ht="14" customHeight="1">
      <c r="A147" s="621" t="s">
        <v>1944</v>
      </c>
      <c r="B147" s="745" t="s">
        <v>1130</v>
      </c>
      <c r="C147" s="722">
        <v>0</v>
      </c>
      <c r="D147" s="722">
        <v>0</v>
      </c>
      <c r="E147" s="604">
        <f t="shared" si="94"/>
        <v>0</v>
      </c>
      <c r="F147" s="722">
        <v>0</v>
      </c>
      <c r="G147" s="604">
        <f t="shared" si="95"/>
        <v>0</v>
      </c>
      <c r="H147" s="605">
        <f>'Budget production - DÉTAIL'!G153</f>
        <v>0</v>
      </c>
      <c r="I147" s="606">
        <f t="shared" si="93"/>
        <v>0</v>
      </c>
      <c r="J147" s="730"/>
      <c r="K147" s="419" t="s">
        <v>1646</v>
      </c>
      <c r="L147" s="419" t="s">
        <v>1646</v>
      </c>
      <c r="M147" s="419" t="s">
        <v>1646</v>
      </c>
      <c r="O147" s="819" t="str">
        <f t="shared" si="62"/>
        <v/>
      </c>
      <c r="P147" s="819" t="str">
        <f t="shared" si="63"/>
        <v/>
      </c>
      <c r="Q147" s="819" t="str">
        <f t="shared" si="64"/>
        <v/>
      </c>
    </row>
    <row r="148" spans="1:17" ht="13.75" customHeight="1">
      <c r="A148" s="621" t="s">
        <v>1945</v>
      </c>
      <c r="B148" s="745" t="s">
        <v>725</v>
      </c>
      <c r="C148" s="722">
        <v>0</v>
      </c>
      <c r="D148" s="722">
        <v>0</v>
      </c>
      <c r="E148" s="604">
        <f t="shared" si="94"/>
        <v>0</v>
      </c>
      <c r="F148" s="722">
        <v>0</v>
      </c>
      <c r="G148" s="604">
        <f t="shared" si="95"/>
        <v>0</v>
      </c>
      <c r="H148" s="605">
        <f>'Budget production - DÉTAIL'!G154</f>
        <v>0</v>
      </c>
      <c r="I148" s="606">
        <f t="shared" si="93"/>
        <v>0</v>
      </c>
      <c r="J148" s="730"/>
      <c r="K148" s="419" t="s">
        <v>1646</v>
      </c>
      <c r="L148" s="419" t="s">
        <v>1646</v>
      </c>
      <c r="M148" s="419" t="s">
        <v>1646</v>
      </c>
      <c r="O148" s="819" t="str">
        <f t="shared" si="62"/>
        <v/>
      </c>
      <c r="P148" s="819" t="str">
        <f t="shared" si="63"/>
        <v/>
      </c>
      <c r="Q148" s="819" t="str">
        <f t="shared" si="64"/>
        <v/>
      </c>
    </row>
    <row r="149" spans="1:17" ht="14" customHeight="1">
      <c r="A149" s="621" t="s">
        <v>1946</v>
      </c>
      <c r="B149" s="745" t="s">
        <v>1208</v>
      </c>
      <c r="C149" s="722">
        <v>0</v>
      </c>
      <c r="D149" s="722">
        <v>0</v>
      </c>
      <c r="E149" s="604">
        <f>+C149+D149</f>
        <v>0</v>
      </c>
      <c r="F149" s="722">
        <v>0</v>
      </c>
      <c r="G149" s="604">
        <f>+E149+F149</f>
        <v>0</v>
      </c>
      <c r="H149" s="605">
        <f>'Budget production - DÉTAIL'!G155</f>
        <v>0</v>
      </c>
      <c r="I149" s="606">
        <f>+H149-G149</f>
        <v>0</v>
      </c>
      <c r="J149" s="730"/>
      <c r="K149" s="419" t="s">
        <v>1646</v>
      </c>
      <c r="L149" s="419" t="s">
        <v>1646</v>
      </c>
      <c r="M149" s="419" t="s">
        <v>1646</v>
      </c>
      <c r="O149" s="819" t="str">
        <f t="shared" si="62"/>
        <v/>
      </c>
      <c r="P149" s="819" t="str">
        <f t="shared" si="63"/>
        <v/>
      </c>
      <c r="Q149" s="819" t="str">
        <f t="shared" si="64"/>
        <v/>
      </c>
    </row>
    <row r="150" spans="1:17" ht="13.75" customHeight="1">
      <c r="A150" s="621" t="s">
        <v>1947</v>
      </c>
      <c r="B150" s="745" t="s">
        <v>1202</v>
      </c>
      <c r="C150" s="722">
        <v>0</v>
      </c>
      <c r="D150" s="722">
        <v>0</v>
      </c>
      <c r="E150" s="604">
        <f t="shared" si="94"/>
        <v>0</v>
      </c>
      <c r="F150" s="722">
        <v>0</v>
      </c>
      <c r="G150" s="604">
        <f t="shared" si="95"/>
        <v>0</v>
      </c>
      <c r="H150" s="605">
        <f>'Budget production - DÉTAIL'!G156</f>
        <v>0</v>
      </c>
      <c r="I150" s="606">
        <f t="shared" si="93"/>
        <v>0</v>
      </c>
      <c r="J150" s="730"/>
      <c r="K150" s="419" t="s">
        <v>1646</v>
      </c>
      <c r="L150" s="419" t="s">
        <v>1646</v>
      </c>
      <c r="M150" s="419" t="s">
        <v>1646</v>
      </c>
      <c r="O150" s="819" t="str">
        <f t="shared" ref="O150:O225" si="96">IF(OR(K150="Oui",K150="Yes"),G150,"")</f>
        <v/>
      </c>
      <c r="P150" s="819" t="str">
        <f t="shared" ref="P150:P225" si="97">IF(OR(L150="Oui",L150="Yes"),G150,"")</f>
        <v/>
      </c>
      <c r="Q150" s="819" t="str">
        <f t="shared" ref="Q150:Q225" si="98">IF(OR(M150="Oui",M150="Yes"),G150,"")</f>
        <v/>
      </c>
    </row>
    <row r="151" spans="1:17" ht="14" customHeight="1">
      <c r="A151" s="621" t="s">
        <v>1948</v>
      </c>
      <c r="B151" s="745" t="s">
        <v>726</v>
      </c>
      <c r="C151" s="722">
        <v>0</v>
      </c>
      <c r="D151" s="722">
        <v>0</v>
      </c>
      <c r="E151" s="604">
        <f>+C151+D151</f>
        <v>0</v>
      </c>
      <c r="F151" s="722">
        <v>0</v>
      </c>
      <c r="G151" s="604">
        <f>+E151+F151</f>
        <v>0</v>
      </c>
      <c r="H151" s="605">
        <f>'Budget production - DÉTAIL'!G157</f>
        <v>0</v>
      </c>
      <c r="I151" s="606">
        <f t="shared" si="93"/>
        <v>0</v>
      </c>
      <c r="J151" s="730"/>
      <c r="K151" s="419" t="s">
        <v>1646</v>
      </c>
      <c r="L151" s="419" t="s">
        <v>1646</v>
      </c>
      <c r="M151" s="419" t="s">
        <v>1646</v>
      </c>
      <c r="O151" s="819" t="str">
        <f t="shared" si="96"/>
        <v/>
      </c>
      <c r="P151" s="819" t="str">
        <f t="shared" si="97"/>
        <v/>
      </c>
      <c r="Q151" s="819" t="str">
        <f t="shared" si="98"/>
        <v/>
      </c>
    </row>
    <row r="152" spans="1:17" ht="14" customHeight="1">
      <c r="A152" s="621" t="s">
        <v>1949</v>
      </c>
      <c r="B152" s="745" t="s">
        <v>727</v>
      </c>
      <c r="C152" s="722">
        <v>0</v>
      </c>
      <c r="D152" s="722">
        <v>0</v>
      </c>
      <c r="E152" s="604">
        <f>+C152+D152</f>
        <v>0</v>
      </c>
      <c r="F152" s="722">
        <v>0</v>
      </c>
      <c r="G152" s="604">
        <f>+E152+F152</f>
        <v>0</v>
      </c>
      <c r="H152" s="605">
        <f>'Budget production - DÉTAIL'!G158</f>
        <v>0</v>
      </c>
      <c r="I152" s="606">
        <f t="shared" si="93"/>
        <v>0</v>
      </c>
      <c r="J152" s="730"/>
      <c r="K152" s="419" t="s">
        <v>1646</v>
      </c>
      <c r="L152" s="419" t="s">
        <v>1646</v>
      </c>
      <c r="M152" s="419" t="s">
        <v>1646</v>
      </c>
      <c r="O152" s="819" t="str">
        <f t="shared" si="96"/>
        <v/>
      </c>
      <c r="P152" s="819" t="str">
        <f t="shared" si="97"/>
        <v/>
      </c>
      <c r="Q152" s="819" t="str">
        <f t="shared" si="98"/>
        <v/>
      </c>
    </row>
    <row r="153" spans="1:17" ht="14" customHeight="1">
      <c r="A153" s="621" t="s">
        <v>1950</v>
      </c>
      <c r="B153" s="745" t="s">
        <v>1109</v>
      </c>
      <c r="C153" s="722">
        <v>0</v>
      </c>
      <c r="D153" s="722">
        <v>0</v>
      </c>
      <c r="E153" s="604">
        <f t="shared" si="94"/>
        <v>0</v>
      </c>
      <c r="F153" s="722">
        <v>0</v>
      </c>
      <c r="G153" s="604">
        <f t="shared" si="95"/>
        <v>0</v>
      </c>
      <c r="H153" s="605">
        <f>'Budget production - DÉTAIL'!G159</f>
        <v>0</v>
      </c>
      <c r="I153" s="606">
        <f t="shared" si="93"/>
        <v>0</v>
      </c>
      <c r="J153" s="730"/>
      <c r="K153" s="419" t="s">
        <v>1646</v>
      </c>
      <c r="L153" s="419" t="s">
        <v>1646</v>
      </c>
      <c r="M153" s="419" t="s">
        <v>1646</v>
      </c>
      <c r="O153" s="819" t="str">
        <f t="shared" si="96"/>
        <v/>
      </c>
      <c r="P153" s="819" t="str">
        <f t="shared" si="97"/>
        <v/>
      </c>
      <c r="Q153" s="819" t="str">
        <f t="shared" si="98"/>
        <v/>
      </c>
    </row>
    <row r="154" spans="1:17" ht="13.75" customHeight="1">
      <c r="A154" s="621" t="s">
        <v>1951</v>
      </c>
      <c r="B154" s="745" t="s">
        <v>1131</v>
      </c>
      <c r="C154" s="722">
        <v>0</v>
      </c>
      <c r="D154" s="722">
        <v>0</v>
      </c>
      <c r="E154" s="604">
        <f>+C154+D154</f>
        <v>0</v>
      </c>
      <c r="F154" s="722">
        <v>0</v>
      </c>
      <c r="G154" s="604">
        <f>+E154+F154</f>
        <v>0</v>
      </c>
      <c r="H154" s="605">
        <f>'Budget production - DÉTAIL'!G160</f>
        <v>0</v>
      </c>
      <c r="I154" s="606">
        <f>+H154-G154</f>
        <v>0</v>
      </c>
      <c r="J154" s="730"/>
      <c r="K154" s="419" t="s">
        <v>1646</v>
      </c>
      <c r="L154" s="419" t="s">
        <v>1646</v>
      </c>
      <c r="M154" s="419" t="s">
        <v>1646</v>
      </c>
      <c r="O154" s="819" t="str">
        <f t="shared" si="96"/>
        <v/>
      </c>
      <c r="P154" s="819" t="str">
        <f t="shared" si="97"/>
        <v/>
      </c>
      <c r="Q154" s="819" t="str">
        <f t="shared" si="98"/>
        <v/>
      </c>
    </row>
    <row r="155" spans="1:17" ht="14" customHeight="1">
      <c r="A155" s="621" t="s">
        <v>1952</v>
      </c>
      <c r="B155" s="745" t="s">
        <v>1209</v>
      </c>
      <c r="C155" s="722">
        <v>0</v>
      </c>
      <c r="D155" s="722">
        <v>0</v>
      </c>
      <c r="E155" s="604">
        <f t="shared" si="94"/>
        <v>0</v>
      </c>
      <c r="F155" s="722">
        <v>0</v>
      </c>
      <c r="G155" s="604">
        <f t="shared" si="95"/>
        <v>0</v>
      </c>
      <c r="H155" s="605">
        <f>'Budget production - DÉTAIL'!G161</f>
        <v>0</v>
      </c>
      <c r="I155" s="606">
        <f t="shared" si="93"/>
        <v>0</v>
      </c>
      <c r="J155" s="730"/>
      <c r="K155" s="419" t="s">
        <v>1646</v>
      </c>
      <c r="L155" s="419" t="s">
        <v>1646</v>
      </c>
      <c r="M155" s="419" t="s">
        <v>1646</v>
      </c>
      <c r="O155" s="819" t="str">
        <f t="shared" si="96"/>
        <v/>
      </c>
      <c r="P155" s="819" t="str">
        <f t="shared" si="97"/>
        <v/>
      </c>
      <c r="Q155" s="819" t="str">
        <f t="shared" si="98"/>
        <v/>
      </c>
    </row>
    <row r="156" spans="1:17" ht="14" customHeight="1">
      <c r="A156" s="621" t="s">
        <v>1953</v>
      </c>
      <c r="B156" s="745" t="s">
        <v>2790</v>
      </c>
      <c r="C156" s="722">
        <v>0</v>
      </c>
      <c r="D156" s="722">
        <v>0</v>
      </c>
      <c r="E156" s="604">
        <f t="shared" si="94"/>
        <v>0</v>
      </c>
      <c r="F156" s="722">
        <v>0</v>
      </c>
      <c r="G156" s="604">
        <f t="shared" si="95"/>
        <v>0</v>
      </c>
      <c r="H156" s="605">
        <f>'Budget production - DÉTAIL'!G162</f>
        <v>0</v>
      </c>
      <c r="I156" s="606">
        <f t="shared" si="93"/>
        <v>0</v>
      </c>
      <c r="J156" s="730"/>
      <c r="K156" s="419" t="s">
        <v>1646</v>
      </c>
      <c r="L156" s="419" t="s">
        <v>1646</v>
      </c>
      <c r="M156" s="419" t="s">
        <v>1646</v>
      </c>
      <c r="O156" s="819" t="str">
        <f t="shared" si="96"/>
        <v/>
      </c>
      <c r="P156" s="819" t="str">
        <f t="shared" si="97"/>
        <v/>
      </c>
      <c r="Q156" s="819" t="str">
        <f t="shared" si="98"/>
        <v/>
      </c>
    </row>
    <row r="157" spans="1:17" ht="14" customHeight="1">
      <c r="A157" s="621" t="s">
        <v>1954</v>
      </c>
      <c r="B157" s="745" t="s">
        <v>728</v>
      </c>
      <c r="C157" s="722">
        <v>0</v>
      </c>
      <c r="D157" s="722">
        <v>0</v>
      </c>
      <c r="E157" s="604">
        <f>+C157+D157</f>
        <v>0</v>
      </c>
      <c r="F157" s="722">
        <v>0</v>
      </c>
      <c r="G157" s="604">
        <f>+E157+F157</f>
        <v>0</v>
      </c>
      <c r="H157" s="605">
        <f>'Budget production - DÉTAIL'!G163</f>
        <v>0</v>
      </c>
      <c r="I157" s="606">
        <f t="shared" si="93"/>
        <v>0</v>
      </c>
      <c r="J157" s="730"/>
      <c r="K157" s="419" t="s">
        <v>1646</v>
      </c>
      <c r="L157" s="419" t="s">
        <v>1646</v>
      </c>
      <c r="M157" s="419" t="s">
        <v>1646</v>
      </c>
      <c r="O157" s="819" t="str">
        <f t="shared" si="96"/>
        <v/>
      </c>
      <c r="P157" s="819" t="str">
        <f t="shared" si="97"/>
        <v/>
      </c>
      <c r="Q157" s="819" t="str">
        <f t="shared" si="98"/>
        <v/>
      </c>
    </row>
    <row r="158" spans="1:17" ht="14" customHeight="1">
      <c r="A158" s="621" t="s">
        <v>1955</v>
      </c>
      <c r="B158" s="745" t="s">
        <v>729</v>
      </c>
      <c r="C158" s="722">
        <v>0</v>
      </c>
      <c r="D158" s="722">
        <v>0</v>
      </c>
      <c r="E158" s="604">
        <f t="shared" si="94"/>
        <v>0</v>
      </c>
      <c r="F158" s="722">
        <v>0</v>
      </c>
      <c r="G158" s="604">
        <f t="shared" si="95"/>
        <v>0</v>
      </c>
      <c r="H158" s="605">
        <f>'Budget production - DÉTAIL'!G164</f>
        <v>0</v>
      </c>
      <c r="I158" s="606">
        <f t="shared" si="93"/>
        <v>0</v>
      </c>
      <c r="J158" s="730"/>
      <c r="K158" s="419" t="s">
        <v>1646</v>
      </c>
      <c r="L158" s="419" t="s">
        <v>1646</v>
      </c>
      <c r="M158" s="419" t="s">
        <v>1646</v>
      </c>
      <c r="O158" s="819" t="str">
        <f t="shared" si="96"/>
        <v/>
      </c>
      <c r="P158" s="819" t="str">
        <f t="shared" si="97"/>
        <v/>
      </c>
      <c r="Q158" s="819" t="str">
        <f t="shared" si="98"/>
        <v/>
      </c>
    </row>
    <row r="159" spans="1:17" ht="14" customHeight="1">
      <c r="A159" s="621" t="s">
        <v>1956</v>
      </c>
      <c r="B159" s="745" t="s">
        <v>1580</v>
      </c>
      <c r="C159" s="722">
        <v>0</v>
      </c>
      <c r="D159" s="722">
        <v>0</v>
      </c>
      <c r="E159" s="604">
        <f t="shared" ref="E159:E160" si="99">+C159+D159</f>
        <v>0</v>
      </c>
      <c r="F159" s="722">
        <v>0</v>
      </c>
      <c r="G159" s="604">
        <f t="shared" ref="G159:G160" si="100">+E159+F159</f>
        <v>0</v>
      </c>
      <c r="H159" s="605">
        <f>'Budget production - DÉTAIL'!G165</f>
        <v>0</v>
      </c>
      <c r="I159" s="606">
        <f t="shared" ref="I159:I160" si="101">+H159-G159</f>
        <v>0</v>
      </c>
      <c r="J159" s="730"/>
      <c r="K159" s="419" t="s">
        <v>1646</v>
      </c>
      <c r="L159" s="419" t="s">
        <v>1646</v>
      </c>
      <c r="M159" s="419" t="s">
        <v>1646</v>
      </c>
      <c r="O159" s="819" t="str">
        <f t="shared" ref="O159:O160" si="102">IF(OR(K159="Oui",K159="Yes"),G159,"")</f>
        <v/>
      </c>
      <c r="P159" s="819" t="str">
        <f t="shared" ref="P159:P160" si="103">IF(OR(L159="Oui",L159="Yes"),G159,"")</f>
        <v/>
      </c>
      <c r="Q159" s="819" t="str">
        <f t="shared" ref="Q159:Q160" si="104">IF(OR(M159="Oui",M159="Yes"),G159,"")</f>
        <v/>
      </c>
    </row>
    <row r="160" spans="1:17" ht="14" customHeight="1">
      <c r="A160" s="621" t="s">
        <v>2853</v>
      </c>
      <c r="B160" s="745" t="s">
        <v>1600</v>
      </c>
      <c r="C160" s="722">
        <v>0</v>
      </c>
      <c r="D160" s="722">
        <v>0</v>
      </c>
      <c r="E160" s="604">
        <f t="shared" si="99"/>
        <v>0</v>
      </c>
      <c r="F160" s="722">
        <v>0</v>
      </c>
      <c r="G160" s="604">
        <f t="shared" si="100"/>
        <v>0</v>
      </c>
      <c r="H160" s="605">
        <f>'Budget production - DÉTAIL'!G166</f>
        <v>0</v>
      </c>
      <c r="I160" s="606">
        <f t="shared" si="101"/>
        <v>0</v>
      </c>
      <c r="J160" s="730"/>
      <c r="K160" s="419" t="s">
        <v>1646</v>
      </c>
      <c r="L160" s="419" t="s">
        <v>1646</v>
      </c>
      <c r="M160" s="419" t="s">
        <v>1646</v>
      </c>
      <c r="O160" s="819" t="str">
        <f t="shared" si="102"/>
        <v/>
      </c>
      <c r="P160" s="819" t="str">
        <f t="shared" si="103"/>
        <v/>
      </c>
      <c r="Q160" s="819" t="str">
        <f t="shared" si="104"/>
        <v/>
      </c>
    </row>
    <row r="161" spans="1:17" ht="14" customHeight="1">
      <c r="A161" s="621" t="s">
        <v>2854</v>
      </c>
      <c r="B161" s="745" t="s">
        <v>2791</v>
      </c>
      <c r="C161" s="722">
        <v>0</v>
      </c>
      <c r="D161" s="722">
        <v>0</v>
      </c>
      <c r="E161" s="604">
        <f t="shared" si="94"/>
        <v>0</v>
      </c>
      <c r="F161" s="722">
        <v>0</v>
      </c>
      <c r="G161" s="604">
        <f t="shared" si="95"/>
        <v>0</v>
      </c>
      <c r="H161" s="605">
        <f>'Budget production - DÉTAIL'!G167</f>
        <v>0</v>
      </c>
      <c r="I161" s="606">
        <f t="shared" si="93"/>
        <v>0</v>
      </c>
      <c r="J161" s="730"/>
      <c r="K161" s="419" t="s">
        <v>1646</v>
      </c>
      <c r="L161" s="419" t="s">
        <v>1646</v>
      </c>
      <c r="M161" s="419" t="s">
        <v>1646</v>
      </c>
      <c r="O161" s="819" t="str">
        <f t="shared" si="96"/>
        <v/>
      </c>
      <c r="P161" s="819" t="str">
        <f t="shared" si="97"/>
        <v/>
      </c>
      <c r="Q161" s="819" t="str">
        <f t="shared" si="98"/>
        <v/>
      </c>
    </row>
    <row r="162" spans="1:17" ht="13.75" customHeight="1">
      <c r="A162" s="621" t="s">
        <v>1958</v>
      </c>
      <c r="B162" s="745" t="s">
        <v>1616</v>
      </c>
      <c r="C162" s="722">
        <v>0</v>
      </c>
      <c r="D162" s="722">
        <v>0</v>
      </c>
      <c r="E162" s="604">
        <f t="shared" si="94"/>
        <v>0</v>
      </c>
      <c r="F162" s="722">
        <v>0</v>
      </c>
      <c r="G162" s="604">
        <f t="shared" si="95"/>
        <v>0</v>
      </c>
      <c r="H162" s="605">
        <f>'Budget production - DÉTAIL'!G168</f>
        <v>0</v>
      </c>
      <c r="I162" s="606">
        <f t="shared" si="93"/>
        <v>0</v>
      </c>
      <c r="J162" s="730"/>
      <c r="K162" s="419" t="s">
        <v>1646</v>
      </c>
      <c r="L162" s="419" t="s">
        <v>1646</v>
      </c>
      <c r="M162" s="419" t="s">
        <v>1646</v>
      </c>
      <c r="O162" s="819" t="str">
        <f t="shared" si="96"/>
        <v/>
      </c>
      <c r="P162" s="819" t="str">
        <f t="shared" si="97"/>
        <v/>
      </c>
      <c r="Q162" s="819" t="str">
        <f t="shared" si="98"/>
        <v/>
      </c>
    </row>
    <row r="163" spans="1:17" ht="13.75" customHeight="1">
      <c r="A163" s="621" t="s">
        <v>2855</v>
      </c>
      <c r="B163" s="745" t="s">
        <v>1199</v>
      </c>
      <c r="C163" s="722">
        <v>0</v>
      </c>
      <c r="D163" s="722">
        <v>0</v>
      </c>
      <c r="E163" s="604">
        <f t="shared" si="94"/>
        <v>0</v>
      </c>
      <c r="F163" s="722">
        <v>0</v>
      </c>
      <c r="G163" s="604">
        <f t="shared" si="95"/>
        <v>0</v>
      </c>
      <c r="H163" s="605">
        <f>'Budget production - DÉTAIL'!G169</f>
        <v>0</v>
      </c>
      <c r="I163" s="606">
        <f t="shared" si="93"/>
        <v>0</v>
      </c>
      <c r="J163" s="730"/>
      <c r="K163" s="419" t="s">
        <v>1646</v>
      </c>
      <c r="L163" s="419" t="s">
        <v>1646</v>
      </c>
      <c r="M163" s="419" t="s">
        <v>1646</v>
      </c>
      <c r="O163" s="819" t="str">
        <f t="shared" si="96"/>
        <v/>
      </c>
      <c r="P163" s="819" t="str">
        <f t="shared" si="97"/>
        <v/>
      </c>
      <c r="Q163" s="819" t="str">
        <f t="shared" si="98"/>
        <v/>
      </c>
    </row>
    <row r="164" spans="1:17" ht="13.75" customHeight="1">
      <c r="A164" s="621" t="s">
        <v>2856</v>
      </c>
      <c r="B164" s="745" t="s">
        <v>1601</v>
      </c>
      <c r="C164" s="722">
        <v>0</v>
      </c>
      <c r="D164" s="722">
        <v>0</v>
      </c>
      <c r="E164" s="604">
        <f t="shared" ref="E164" si="105">+C164+D164</f>
        <v>0</v>
      </c>
      <c r="F164" s="722">
        <v>0</v>
      </c>
      <c r="G164" s="604">
        <f t="shared" ref="G164" si="106">+E164+F164</f>
        <v>0</v>
      </c>
      <c r="H164" s="605">
        <f>'Budget production - DÉTAIL'!G170</f>
        <v>0</v>
      </c>
      <c r="I164" s="606">
        <f t="shared" ref="I164" si="107">+H164-G164</f>
        <v>0</v>
      </c>
      <c r="J164" s="730"/>
      <c r="K164" s="419" t="s">
        <v>1646</v>
      </c>
      <c r="L164" s="419" t="s">
        <v>1646</v>
      </c>
      <c r="M164" s="419" t="s">
        <v>1646</v>
      </c>
      <c r="O164" s="819" t="str">
        <f t="shared" ref="O164" si="108">IF(OR(K164="Oui",K164="Yes"),G164,"")</f>
        <v/>
      </c>
      <c r="P164" s="819" t="str">
        <f t="shared" ref="P164" si="109">IF(OR(L164="Oui",L164="Yes"),G164,"")</f>
        <v/>
      </c>
      <c r="Q164" s="819" t="str">
        <f t="shared" ref="Q164" si="110">IF(OR(M164="Oui",M164="Yes"),G164,"")</f>
        <v/>
      </c>
    </row>
    <row r="165" spans="1:17" ht="14" customHeight="1">
      <c r="A165" s="621" t="s">
        <v>1959</v>
      </c>
      <c r="B165" s="745" t="s">
        <v>787</v>
      </c>
      <c r="C165" s="722">
        <v>0</v>
      </c>
      <c r="D165" s="722">
        <v>0</v>
      </c>
      <c r="E165" s="604">
        <f t="shared" si="94"/>
        <v>0</v>
      </c>
      <c r="F165" s="722">
        <v>0</v>
      </c>
      <c r="G165" s="604">
        <f t="shared" si="95"/>
        <v>0</v>
      </c>
      <c r="H165" s="605">
        <f>'Budget production - DÉTAIL'!G171</f>
        <v>0</v>
      </c>
      <c r="I165" s="606">
        <f t="shared" si="93"/>
        <v>0</v>
      </c>
      <c r="J165" s="730"/>
      <c r="K165" s="419" t="s">
        <v>1646</v>
      </c>
      <c r="L165" s="419" t="s">
        <v>1646</v>
      </c>
      <c r="M165" s="419" t="s">
        <v>1646</v>
      </c>
      <c r="O165" s="819" t="str">
        <f t="shared" si="96"/>
        <v/>
      </c>
      <c r="P165" s="819" t="str">
        <f t="shared" si="97"/>
        <v/>
      </c>
      <c r="Q165" s="819" t="str">
        <f t="shared" si="98"/>
        <v/>
      </c>
    </row>
    <row r="166" spans="1:17" ht="14" customHeight="1">
      <c r="A166" s="624"/>
      <c r="B166" s="609" t="s">
        <v>1960</v>
      </c>
      <c r="C166" s="610">
        <f t="shared" ref="C166:H166" si="111">SUM(C139:C165)</f>
        <v>0</v>
      </c>
      <c r="D166" s="610">
        <f t="shared" si="111"/>
        <v>0</v>
      </c>
      <c r="E166" s="610">
        <f t="shared" si="111"/>
        <v>0</v>
      </c>
      <c r="F166" s="610">
        <f t="shared" si="111"/>
        <v>0</v>
      </c>
      <c r="G166" s="610">
        <f t="shared" si="111"/>
        <v>0</v>
      </c>
      <c r="H166" s="610">
        <f t="shared" si="111"/>
        <v>0</v>
      </c>
      <c r="I166" s="611">
        <f>+H166-G166</f>
        <v>0</v>
      </c>
      <c r="J166" s="813"/>
      <c r="K166" s="813"/>
      <c r="L166" s="813"/>
      <c r="M166" s="813"/>
      <c r="N166" s="813"/>
      <c r="O166" s="844"/>
      <c r="P166" s="844"/>
      <c r="Q166" s="844"/>
    </row>
    <row r="167" spans="1:17" ht="14" customHeight="1">
      <c r="A167" s="624"/>
      <c r="B167" s="613"/>
      <c r="C167" s="614"/>
      <c r="D167" s="614"/>
      <c r="E167" s="614"/>
      <c r="F167" s="614"/>
      <c r="G167" s="614"/>
      <c r="H167" s="614"/>
      <c r="I167" s="521"/>
      <c r="J167" s="520"/>
      <c r="K167" s="520"/>
      <c r="L167" s="520"/>
      <c r="M167" s="520"/>
      <c r="N167" s="520"/>
      <c r="O167" s="843"/>
      <c r="P167" s="843"/>
      <c r="Q167" s="843"/>
    </row>
    <row r="168" spans="1:17" ht="14" customHeight="1">
      <c r="A168" s="596" t="s">
        <v>1738</v>
      </c>
      <c r="B168" s="597" t="s">
        <v>731</v>
      </c>
      <c r="C168" s="598"/>
      <c r="D168" s="614"/>
      <c r="E168" s="614"/>
      <c r="F168" s="614"/>
      <c r="G168" s="614"/>
      <c r="H168" s="614"/>
      <c r="I168" s="521"/>
      <c r="J168" s="520"/>
      <c r="K168" s="520"/>
      <c r="L168" s="520"/>
      <c r="M168" s="520"/>
      <c r="N168" s="520"/>
      <c r="O168" s="843"/>
      <c r="P168" s="843"/>
      <c r="Q168" s="843"/>
    </row>
    <row r="169" spans="1:17" ht="14" customHeight="1">
      <c r="A169" s="621" t="s">
        <v>1961</v>
      </c>
      <c r="B169" s="745" t="s">
        <v>1617</v>
      </c>
      <c r="C169" s="722">
        <v>0</v>
      </c>
      <c r="D169" s="722">
        <v>0</v>
      </c>
      <c r="E169" s="604">
        <f>+C169+D169</f>
        <v>0</v>
      </c>
      <c r="F169" s="722">
        <v>0</v>
      </c>
      <c r="G169" s="604">
        <f>+E169+F169</f>
        <v>0</v>
      </c>
      <c r="H169" s="605">
        <f>'Budget production - DÉTAIL'!G176</f>
        <v>0</v>
      </c>
      <c r="I169" s="606">
        <f t="shared" ref="I169:I178" si="112">+H169-G169</f>
        <v>0</v>
      </c>
      <c r="J169" s="730"/>
      <c r="K169" s="419" t="s">
        <v>1646</v>
      </c>
      <c r="L169" s="419" t="s">
        <v>1646</v>
      </c>
      <c r="M169" s="419" t="s">
        <v>1646</v>
      </c>
      <c r="O169" s="819" t="str">
        <f t="shared" si="96"/>
        <v/>
      </c>
      <c r="P169" s="819" t="str">
        <f t="shared" si="97"/>
        <v/>
      </c>
      <c r="Q169" s="819" t="str">
        <f t="shared" si="98"/>
        <v/>
      </c>
    </row>
    <row r="170" spans="1:17" ht="14" customHeight="1">
      <c r="A170" s="621" t="s">
        <v>1962</v>
      </c>
      <c r="B170" s="745" t="s">
        <v>1132</v>
      </c>
      <c r="C170" s="722">
        <v>0</v>
      </c>
      <c r="D170" s="722">
        <v>0</v>
      </c>
      <c r="E170" s="604">
        <f t="shared" ref="E170:E178" si="113">+C170+D170</f>
        <v>0</v>
      </c>
      <c r="F170" s="722">
        <v>0</v>
      </c>
      <c r="G170" s="604">
        <f t="shared" ref="G170:G178" si="114">+E170+F170</f>
        <v>0</v>
      </c>
      <c r="H170" s="605">
        <f>'Budget production - DÉTAIL'!G177</f>
        <v>0</v>
      </c>
      <c r="I170" s="606">
        <f t="shared" si="112"/>
        <v>0</v>
      </c>
      <c r="J170" s="730"/>
      <c r="K170" s="419" t="s">
        <v>1646</v>
      </c>
      <c r="L170" s="419" t="s">
        <v>1646</v>
      </c>
      <c r="M170" s="419" t="s">
        <v>1646</v>
      </c>
      <c r="O170" s="819" t="str">
        <f t="shared" si="96"/>
        <v/>
      </c>
      <c r="P170" s="819" t="str">
        <f t="shared" si="97"/>
        <v/>
      </c>
      <c r="Q170" s="819" t="str">
        <f t="shared" si="98"/>
        <v/>
      </c>
    </row>
    <row r="171" spans="1:17" ht="14" customHeight="1">
      <c r="A171" s="621" t="s">
        <v>1963</v>
      </c>
      <c r="B171" s="745" t="s">
        <v>1133</v>
      </c>
      <c r="C171" s="722">
        <v>0</v>
      </c>
      <c r="D171" s="722">
        <v>0</v>
      </c>
      <c r="E171" s="604">
        <f t="shared" si="113"/>
        <v>0</v>
      </c>
      <c r="F171" s="722">
        <v>0</v>
      </c>
      <c r="G171" s="604">
        <f t="shared" si="114"/>
        <v>0</v>
      </c>
      <c r="H171" s="605">
        <f>'Budget production - DÉTAIL'!G178</f>
        <v>0</v>
      </c>
      <c r="I171" s="606">
        <f t="shared" si="112"/>
        <v>0</v>
      </c>
      <c r="J171" s="730"/>
      <c r="K171" s="419" t="s">
        <v>1646</v>
      </c>
      <c r="L171" s="419" t="s">
        <v>1646</v>
      </c>
      <c r="M171" s="419" t="s">
        <v>1646</v>
      </c>
      <c r="O171" s="819" t="str">
        <f t="shared" si="96"/>
        <v/>
      </c>
      <c r="P171" s="819" t="str">
        <f t="shared" si="97"/>
        <v/>
      </c>
      <c r="Q171" s="819" t="str">
        <f t="shared" si="98"/>
        <v/>
      </c>
    </row>
    <row r="172" spans="1:17" ht="14" customHeight="1">
      <c r="A172" s="621" t="s">
        <v>1964</v>
      </c>
      <c r="B172" s="745" t="s">
        <v>1134</v>
      </c>
      <c r="C172" s="722">
        <v>0</v>
      </c>
      <c r="D172" s="722">
        <v>0</v>
      </c>
      <c r="E172" s="604">
        <f t="shared" si="113"/>
        <v>0</v>
      </c>
      <c r="F172" s="722">
        <v>0</v>
      </c>
      <c r="G172" s="604">
        <f t="shared" si="114"/>
        <v>0</v>
      </c>
      <c r="H172" s="605">
        <f>'Budget production - DÉTAIL'!G179</f>
        <v>0</v>
      </c>
      <c r="I172" s="606">
        <f t="shared" si="112"/>
        <v>0</v>
      </c>
      <c r="J172" s="730"/>
      <c r="K172" s="419" t="s">
        <v>1646</v>
      </c>
      <c r="L172" s="419" t="s">
        <v>1646</v>
      </c>
      <c r="M172" s="419" t="s">
        <v>1646</v>
      </c>
      <c r="O172" s="819" t="str">
        <f t="shared" si="96"/>
        <v/>
      </c>
      <c r="P172" s="819" t="str">
        <f t="shared" si="97"/>
        <v/>
      </c>
      <c r="Q172" s="819" t="str">
        <f t="shared" si="98"/>
        <v/>
      </c>
    </row>
    <row r="173" spans="1:17" ht="14" customHeight="1">
      <c r="A173" s="621" t="s">
        <v>1965</v>
      </c>
      <c r="B173" s="745" t="s">
        <v>1210</v>
      </c>
      <c r="C173" s="722">
        <v>0</v>
      </c>
      <c r="D173" s="722">
        <v>0</v>
      </c>
      <c r="E173" s="604">
        <f t="shared" si="113"/>
        <v>0</v>
      </c>
      <c r="F173" s="722">
        <v>0</v>
      </c>
      <c r="G173" s="604">
        <f t="shared" si="114"/>
        <v>0</v>
      </c>
      <c r="H173" s="605">
        <f>'Budget production - DÉTAIL'!G180</f>
        <v>0</v>
      </c>
      <c r="I173" s="606">
        <f t="shared" si="112"/>
        <v>0</v>
      </c>
      <c r="J173" s="730"/>
      <c r="K173" s="419" t="s">
        <v>1646</v>
      </c>
      <c r="L173" s="419" t="s">
        <v>1646</v>
      </c>
      <c r="M173" s="419" t="s">
        <v>1646</v>
      </c>
      <c r="O173" s="819" t="str">
        <f t="shared" si="96"/>
        <v/>
      </c>
      <c r="P173" s="819" t="str">
        <f t="shared" si="97"/>
        <v/>
      </c>
      <c r="Q173" s="819" t="str">
        <f t="shared" si="98"/>
        <v/>
      </c>
    </row>
    <row r="174" spans="1:17" ht="14" customHeight="1">
      <c r="A174" s="621" t="s">
        <v>1966</v>
      </c>
      <c r="B174" s="745" t="s">
        <v>1135</v>
      </c>
      <c r="C174" s="722">
        <v>0</v>
      </c>
      <c r="D174" s="722">
        <v>0</v>
      </c>
      <c r="E174" s="604">
        <f t="shared" si="113"/>
        <v>0</v>
      </c>
      <c r="F174" s="722">
        <v>0</v>
      </c>
      <c r="G174" s="604">
        <f t="shared" si="114"/>
        <v>0</v>
      </c>
      <c r="H174" s="605">
        <f>'Budget production - DÉTAIL'!G181</f>
        <v>0</v>
      </c>
      <c r="I174" s="606">
        <f t="shared" si="112"/>
        <v>0</v>
      </c>
      <c r="J174" s="730"/>
      <c r="K174" s="419" t="s">
        <v>1646</v>
      </c>
      <c r="L174" s="419" t="s">
        <v>1646</v>
      </c>
      <c r="M174" s="419" t="s">
        <v>1646</v>
      </c>
      <c r="O174" s="819" t="str">
        <f t="shared" si="96"/>
        <v/>
      </c>
      <c r="P174" s="819" t="str">
        <f t="shared" si="97"/>
        <v/>
      </c>
      <c r="Q174" s="819" t="str">
        <f t="shared" si="98"/>
        <v/>
      </c>
    </row>
    <row r="175" spans="1:17" ht="14" customHeight="1">
      <c r="A175" s="621" t="s">
        <v>1967</v>
      </c>
      <c r="B175" s="745" t="s">
        <v>1136</v>
      </c>
      <c r="C175" s="722">
        <v>0</v>
      </c>
      <c r="D175" s="722">
        <v>0</v>
      </c>
      <c r="E175" s="604">
        <f t="shared" ref="E175:E176" si="115">+C175+D175</f>
        <v>0</v>
      </c>
      <c r="F175" s="722">
        <v>0</v>
      </c>
      <c r="G175" s="604">
        <f t="shared" ref="G175:G176" si="116">+E175+F175</f>
        <v>0</v>
      </c>
      <c r="H175" s="605">
        <f>'Budget production - DÉTAIL'!G182</f>
        <v>0</v>
      </c>
      <c r="I175" s="606">
        <f t="shared" ref="I175:I176" si="117">+H175-G175</f>
        <v>0</v>
      </c>
      <c r="J175" s="730"/>
      <c r="K175" s="419" t="s">
        <v>1646</v>
      </c>
      <c r="L175" s="419" t="s">
        <v>1646</v>
      </c>
      <c r="M175" s="419" t="s">
        <v>1646</v>
      </c>
      <c r="O175" s="819" t="str">
        <f t="shared" ref="O175:O176" si="118">IF(OR(K175="Oui",K175="Yes"),G175,"")</f>
        <v/>
      </c>
      <c r="P175" s="819" t="str">
        <f t="shared" ref="P175:P176" si="119">IF(OR(L175="Oui",L175="Yes"),G175,"")</f>
        <v/>
      </c>
      <c r="Q175" s="819" t="str">
        <f t="shared" ref="Q175:Q176" si="120">IF(OR(M175="Oui",M175="Yes"),G175,"")</f>
        <v/>
      </c>
    </row>
    <row r="176" spans="1:17" ht="14" customHeight="1">
      <c r="A176" s="621" t="s">
        <v>2857</v>
      </c>
      <c r="B176" s="745" t="s">
        <v>1199</v>
      </c>
      <c r="C176" s="722">
        <v>0</v>
      </c>
      <c r="D176" s="722">
        <v>0</v>
      </c>
      <c r="E176" s="604">
        <f t="shared" si="115"/>
        <v>0</v>
      </c>
      <c r="F176" s="722">
        <v>0</v>
      </c>
      <c r="G176" s="604">
        <f t="shared" si="116"/>
        <v>0</v>
      </c>
      <c r="H176" s="605">
        <f>'Budget production - DÉTAIL'!G183</f>
        <v>0</v>
      </c>
      <c r="I176" s="606">
        <f t="shared" si="117"/>
        <v>0</v>
      </c>
      <c r="J176" s="730"/>
      <c r="K176" s="419" t="s">
        <v>1646</v>
      </c>
      <c r="L176" s="419" t="s">
        <v>1646</v>
      </c>
      <c r="M176" s="419" t="s">
        <v>1646</v>
      </c>
      <c r="O176" s="819" t="str">
        <f t="shared" si="118"/>
        <v/>
      </c>
      <c r="P176" s="819" t="str">
        <f t="shared" si="119"/>
        <v/>
      </c>
      <c r="Q176" s="819" t="str">
        <f t="shared" si="120"/>
        <v/>
      </c>
    </row>
    <row r="177" spans="1:17" ht="14" customHeight="1">
      <c r="A177" s="621" t="s">
        <v>2858</v>
      </c>
      <c r="B177" s="745" t="s">
        <v>1601</v>
      </c>
      <c r="C177" s="722">
        <v>0</v>
      </c>
      <c r="D177" s="722">
        <v>0</v>
      </c>
      <c r="E177" s="604">
        <f t="shared" si="113"/>
        <v>0</v>
      </c>
      <c r="F177" s="722">
        <v>0</v>
      </c>
      <c r="G177" s="604">
        <f t="shared" si="114"/>
        <v>0</v>
      </c>
      <c r="H177" s="605">
        <f>'Budget production - DÉTAIL'!G184</f>
        <v>0</v>
      </c>
      <c r="I177" s="606">
        <f t="shared" si="112"/>
        <v>0</v>
      </c>
      <c r="J177" s="730"/>
      <c r="K177" s="419" t="s">
        <v>1646</v>
      </c>
      <c r="L177" s="419" t="s">
        <v>1646</v>
      </c>
      <c r="M177" s="419" t="s">
        <v>1646</v>
      </c>
      <c r="O177" s="819" t="str">
        <f t="shared" si="96"/>
        <v/>
      </c>
      <c r="P177" s="819" t="str">
        <f t="shared" si="97"/>
        <v/>
      </c>
      <c r="Q177" s="819" t="str">
        <f t="shared" si="98"/>
        <v/>
      </c>
    </row>
    <row r="178" spans="1:17" ht="14" customHeight="1">
      <c r="A178" s="621" t="s">
        <v>1968</v>
      </c>
      <c r="B178" s="745" t="s">
        <v>787</v>
      </c>
      <c r="C178" s="722">
        <v>0</v>
      </c>
      <c r="D178" s="722">
        <v>0</v>
      </c>
      <c r="E178" s="604">
        <f t="shared" si="113"/>
        <v>0</v>
      </c>
      <c r="F178" s="722">
        <v>0</v>
      </c>
      <c r="G178" s="604">
        <f t="shared" si="114"/>
        <v>0</v>
      </c>
      <c r="H178" s="605">
        <f>'Budget production - DÉTAIL'!G185</f>
        <v>0</v>
      </c>
      <c r="I178" s="606">
        <f t="shared" si="112"/>
        <v>0</v>
      </c>
      <c r="J178" s="730"/>
      <c r="K178" s="419" t="s">
        <v>1646</v>
      </c>
      <c r="L178" s="419" t="s">
        <v>1646</v>
      </c>
      <c r="M178" s="419" t="s">
        <v>1646</v>
      </c>
      <c r="O178" s="819" t="str">
        <f t="shared" si="96"/>
        <v/>
      </c>
      <c r="P178" s="819" t="str">
        <f t="shared" si="97"/>
        <v/>
      </c>
      <c r="Q178" s="819" t="str">
        <f t="shared" si="98"/>
        <v/>
      </c>
    </row>
    <row r="179" spans="1:17" ht="14" customHeight="1">
      <c r="A179" s="624"/>
      <c r="B179" s="609" t="s">
        <v>1969</v>
      </c>
      <c r="C179" s="610">
        <f t="shared" ref="C179:H179" si="121">SUM(C169:C178)</f>
        <v>0</v>
      </c>
      <c r="D179" s="610">
        <f t="shared" si="121"/>
        <v>0</v>
      </c>
      <c r="E179" s="610">
        <f t="shared" si="121"/>
        <v>0</v>
      </c>
      <c r="F179" s="610">
        <f t="shared" si="121"/>
        <v>0</v>
      </c>
      <c r="G179" s="610">
        <f t="shared" si="121"/>
        <v>0</v>
      </c>
      <c r="H179" s="610">
        <f t="shared" si="121"/>
        <v>0</v>
      </c>
      <c r="I179" s="611">
        <f>+H179-G179</f>
        <v>0</v>
      </c>
      <c r="J179" s="813"/>
      <c r="K179" s="813"/>
      <c r="L179" s="813"/>
      <c r="M179" s="813"/>
      <c r="N179" s="813"/>
      <c r="O179" s="844"/>
      <c r="P179" s="844"/>
      <c r="Q179" s="844"/>
    </row>
    <row r="180" spans="1:17" ht="14" customHeight="1">
      <c r="A180" s="608"/>
      <c r="B180" s="613"/>
      <c r="C180" s="614"/>
      <c r="D180" s="614"/>
      <c r="E180" s="614"/>
      <c r="F180" s="614"/>
      <c r="G180" s="614"/>
      <c r="H180" s="614"/>
      <c r="I180" s="521"/>
      <c r="J180" s="520"/>
      <c r="K180" s="520"/>
      <c r="L180" s="520"/>
      <c r="M180" s="520"/>
      <c r="N180" s="520"/>
      <c r="O180" s="843"/>
      <c r="P180" s="843"/>
      <c r="Q180" s="843"/>
    </row>
    <row r="181" spans="1:17" ht="14" customHeight="1">
      <c r="A181" s="596" t="s">
        <v>1739</v>
      </c>
      <c r="B181" s="597" t="s">
        <v>1970</v>
      </c>
      <c r="C181" s="598"/>
      <c r="D181" s="614"/>
      <c r="E181" s="614"/>
      <c r="F181" s="614"/>
      <c r="G181" s="614"/>
      <c r="H181" s="614"/>
      <c r="I181" s="521"/>
      <c r="J181" s="520"/>
      <c r="K181" s="520"/>
      <c r="L181" s="520"/>
      <c r="M181" s="520"/>
      <c r="N181" s="520"/>
      <c r="O181" s="843"/>
      <c r="P181" s="843"/>
      <c r="Q181" s="843"/>
    </row>
    <row r="182" spans="1:17" ht="14" customHeight="1">
      <c r="A182" s="621" t="s">
        <v>1971</v>
      </c>
      <c r="B182" s="745" t="s">
        <v>1137</v>
      </c>
      <c r="C182" s="722">
        <v>0</v>
      </c>
      <c r="D182" s="722">
        <v>0</v>
      </c>
      <c r="E182" s="604">
        <f>+C182+D182</f>
        <v>0</v>
      </c>
      <c r="F182" s="603">
        <v>0</v>
      </c>
      <c r="G182" s="604">
        <f>+E182+F182</f>
        <v>0</v>
      </c>
      <c r="H182" s="605">
        <f>'Budget production - DÉTAIL'!G190</f>
        <v>0</v>
      </c>
      <c r="I182" s="606">
        <f t="shared" ref="I182:I194" si="122">+H182-G182</f>
        <v>0</v>
      </c>
      <c r="J182" s="730"/>
      <c r="K182" s="419" t="s">
        <v>1646</v>
      </c>
      <c r="L182" s="419" t="s">
        <v>1646</v>
      </c>
      <c r="M182" s="419" t="s">
        <v>1646</v>
      </c>
      <c r="O182" s="819" t="str">
        <f t="shared" si="96"/>
        <v/>
      </c>
      <c r="P182" s="819" t="str">
        <f t="shared" si="97"/>
        <v/>
      </c>
      <c r="Q182" s="819" t="str">
        <f t="shared" si="98"/>
        <v/>
      </c>
    </row>
    <row r="183" spans="1:17" ht="14" customHeight="1">
      <c r="A183" s="621" t="s">
        <v>1972</v>
      </c>
      <c r="B183" s="745" t="s">
        <v>1138</v>
      </c>
      <c r="C183" s="722">
        <v>0</v>
      </c>
      <c r="D183" s="722">
        <v>0</v>
      </c>
      <c r="E183" s="604">
        <f t="shared" ref="E183:E194" si="123">+C183+D183</f>
        <v>0</v>
      </c>
      <c r="F183" s="603">
        <v>0</v>
      </c>
      <c r="G183" s="604">
        <f t="shared" ref="G183:G194" si="124">+E183+F183</f>
        <v>0</v>
      </c>
      <c r="H183" s="605">
        <f>'Budget production - DÉTAIL'!G191</f>
        <v>0</v>
      </c>
      <c r="I183" s="606">
        <f t="shared" si="122"/>
        <v>0</v>
      </c>
      <c r="J183" s="730"/>
      <c r="K183" s="419" t="s">
        <v>1646</v>
      </c>
      <c r="L183" s="419" t="s">
        <v>1646</v>
      </c>
      <c r="M183" s="419" t="s">
        <v>1646</v>
      </c>
      <c r="O183" s="819" t="str">
        <f t="shared" si="96"/>
        <v/>
      </c>
      <c r="P183" s="819" t="str">
        <f t="shared" si="97"/>
        <v/>
      </c>
      <c r="Q183" s="819" t="str">
        <f t="shared" si="98"/>
        <v/>
      </c>
    </row>
    <row r="184" spans="1:17" ht="14" customHeight="1">
      <c r="A184" s="621" t="s">
        <v>1973</v>
      </c>
      <c r="B184" s="745" t="s">
        <v>1139</v>
      </c>
      <c r="C184" s="722">
        <v>0</v>
      </c>
      <c r="D184" s="722">
        <v>0</v>
      </c>
      <c r="E184" s="604">
        <f t="shared" si="123"/>
        <v>0</v>
      </c>
      <c r="F184" s="603">
        <v>0</v>
      </c>
      <c r="G184" s="604">
        <f t="shared" si="124"/>
        <v>0</v>
      </c>
      <c r="H184" s="605">
        <f>'Budget production - DÉTAIL'!G192</f>
        <v>0</v>
      </c>
      <c r="I184" s="606">
        <f t="shared" si="122"/>
        <v>0</v>
      </c>
      <c r="J184" s="730"/>
      <c r="K184" s="419" t="s">
        <v>1646</v>
      </c>
      <c r="L184" s="419" t="s">
        <v>1646</v>
      </c>
      <c r="M184" s="419" t="s">
        <v>1646</v>
      </c>
      <c r="O184" s="819" t="str">
        <f t="shared" si="96"/>
        <v/>
      </c>
      <c r="P184" s="819" t="str">
        <f t="shared" si="97"/>
        <v/>
      </c>
      <c r="Q184" s="819" t="str">
        <f t="shared" si="98"/>
        <v/>
      </c>
    </row>
    <row r="185" spans="1:17" ht="14" customHeight="1">
      <c r="A185" s="621" t="s">
        <v>1974</v>
      </c>
      <c r="B185" s="745" t="s">
        <v>1140</v>
      </c>
      <c r="C185" s="722">
        <v>0</v>
      </c>
      <c r="D185" s="722">
        <v>0</v>
      </c>
      <c r="E185" s="604">
        <f t="shared" si="123"/>
        <v>0</v>
      </c>
      <c r="F185" s="603">
        <v>0</v>
      </c>
      <c r="G185" s="604">
        <f t="shared" si="124"/>
        <v>0</v>
      </c>
      <c r="H185" s="605">
        <f>'Budget production - DÉTAIL'!G193</f>
        <v>0</v>
      </c>
      <c r="I185" s="606">
        <f t="shared" si="122"/>
        <v>0</v>
      </c>
      <c r="J185" s="730"/>
      <c r="K185" s="419" t="s">
        <v>1646</v>
      </c>
      <c r="L185" s="419" t="s">
        <v>1646</v>
      </c>
      <c r="M185" s="419" t="s">
        <v>1646</v>
      </c>
      <c r="O185" s="819" t="str">
        <f t="shared" si="96"/>
        <v/>
      </c>
      <c r="P185" s="819" t="str">
        <f t="shared" si="97"/>
        <v/>
      </c>
      <c r="Q185" s="819" t="str">
        <f t="shared" si="98"/>
        <v/>
      </c>
    </row>
    <row r="186" spans="1:17" ht="14" customHeight="1">
      <c r="A186" s="621" t="s">
        <v>1975</v>
      </c>
      <c r="B186" s="745" t="s">
        <v>1141</v>
      </c>
      <c r="C186" s="722">
        <v>0</v>
      </c>
      <c r="D186" s="722">
        <v>0</v>
      </c>
      <c r="E186" s="604">
        <f t="shared" si="123"/>
        <v>0</v>
      </c>
      <c r="F186" s="603">
        <v>0</v>
      </c>
      <c r="G186" s="604">
        <f t="shared" si="124"/>
        <v>0</v>
      </c>
      <c r="H186" s="605">
        <f>'Budget production - DÉTAIL'!G194</f>
        <v>0</v>
      </c>
      <c r="I186" s="606">
        <f t="shared" si="122"/>
        <v>0</v>
      </c>
      <c r="J186" s="730"/>
      <c r="K186" s="419" t="s">
        <v>1646</v>
      </c>
      <c r="L186" s="419" t="s">
        <v>1646</v>
      </c>
      <c r="M186" s="419" t="s">
        <v>1646</v>
      </c>
      <c r="O186" s="819" t="str">
        <f t="shared" si="96"/>
        <v/>
      </c>
      <c r="P186" s="819" t="str">
        <f t="shared" si="97"/>
        <v/>
      </c>
      <c r="Q186" s="819" t="str">
        <f t="shared" si="98"/>
        <v/>
      </c>
    </row>
    <row r="187" spans="1:17" ht="14" customHeight="1">
      <c r="A187" s="621" t="s">
        <v>1976</v>
      </c>
      <c r="B187" s="745" t="s">
        <v>1142</v>
      </c>
      <c r="C187" s="722">
        <v>0</v>
      </c>
      <c r="D187" s="722">
        <v>0</v>
      </c>
      <c r="E187" s="604">
        <f t="shared" si="123"/>
        <v>0</v>
      </c>
      <c r="F187" s="603">
        <v>0</v>
      </c>
      <c r="G187" s="604">
        <f t="shared" si="124"/>
        <v>0</v>
      </c>
      <c r="H187" s="605">
        <f>'Budget production - DÉTAIL'!G195</f>
        <v>0</v>
      </c>
      <c r="I187" s="606">
        <f t="shared" si="122"/>
        <v>0</v>
      </c>
      <c r="J187" s="730"/>
      <c r="K187" s="419" t="s">
        <v>1646</v>
      </c>
      <c r="L187" s="419" t="s">
        <v>1646</v>
      </c>
      <c r="M187" s="419" t="s">
        <v>1646</v>
      </c>
      <c r="O187" s="819" t="str">
        <f t="shared" si="96"/>
        <v/>
      </c>
      <c r="P187" s="819" t="str">
        <f t="shared" si="97"/>
        <v/>
      </c>
      <c r="Q187" s="819" t="str">
        <f t="shared" si="98"/>
        <v/>
      </c>
    </row>
    <row r="188" spans="1:17" ht="14" customHeight="1">
      <c r="A188" s="621" t="s">
        <v>1977</v>
      </c>
      <c r="B188" s="745" t="s">
        <v>1143</v>
      </c>
      <c r="C188" s="722">
        <v>0</v>
      </c>
      <c r="D188" s="722">
        <v>0</v>
      </c>
      <c r="E188" s="604">
        <f t="shared" si="123"/>
        <v>0</v>
      </c>
      <c r="F188" s="603">
        <v>0</v>
      </c>
      <c r="G188" s="604">
        <f t="shared" si="124"/>
        <v>0</v>
      </c>
      <c r="H188" s="605">
        <f>'Budget production - DÉTAIL'!G196</f>
        <v>0</v>
      </c>
      <c r="I188" s="606">
        <f t="shared" si="122"/>
        <v>0</v>
      </c>
      <c r="J188" s="730"/>
      <c r="K188" s="419" t="s">
        <v>1646</v>
      </c>
      <c r="L188" s="419" t="s">
        <v>1646</v>
      </c>
      <c r="M188" s="419" t="s">
        <v>1646</v>
      </c>
      <c r="O188" s="819" t="str">
        <f t="shared" si="96"/>
        <v/>
      </c>
      <c r="P188" s="819" t="str">
        <f t="shared" si="97"/>
        <v/>
      </c>
      <c r="Q188" s="819" t="str">
        <f t="shared" si="98"/>
        <v/>
      </c>
    </row>
    <row r="189" spans="1:17" ht="14" customHeight="1">
      <c r="A189" s="621" t="s">
        <v>1978</v>
      </c>
      <c r="B189" s="745" t="s">
        <v>1144</v>
      </c>
      <c r="C189" s="722">
        <v>0</v>
      </c>
      <c r="D189" s="722">
        <v>0</v>
      </c>
      <c r="E189" s="604">
        <f t="shared" si="123"/>
        <v>0</v>
      </c>
      <c r="F189" s="603">
        <v>0</v>
      </c>
      <c r="G189" s="604">
        <f t="shared" si="124"/>
        <v>0</v>
      </c>
      <c r="H189" s="605">
        <f>'Budget production - DÉTAIL'!G197</f>
        <v>0</v>
      </c>
      <c r="I189" s="606">
        <f t="shared" si="122"/>
        <v>0</v>
      </c>
      <c r="J189" s="730"/>
      <c r="K189" s="419" t="s">
        <v>1646</v>
      </c>
      <c r="L189" s="419" t="s">
        <v>1646</v>
      </c>
      <c r="M189" s="419" t="s">
        <v>1646</v>
      </c>
      <c r="O189" s="819" t="str">
        <f t="shared" si="96"/>
        <v/>
      </c>
      <c r="P189" s="819" t="str">
        <f t="shared" si="97"/>
        <v/>
      </c>
      <c r="Q189" s="819" t="str">
        <f t="shared" si="98"/>
        <v/>
      </c>
    </row>
    <row r="190" spans="1:17" ht="14" customHeight="1">
      <c r="A190" s="621" t="s">
        <v>1979</v>
      </c>
      <c r="B190" s="745" t="s">
        <v>816</v>
      </c>
      <c r="C190" s="722">
        <v>0</v>
      </c>
      <c r="D190" s="722">
        <v>0</v>
      </c>
      <c r="E190" s="604">
        <f t="shared" si="123"/>
        <v>0</v>
      </c>
      <c r="F190" s="603">
        <v>0</v>
      </c>
      <c r="G190" s="604">
        <f t="shared" si="124"/>
        <v>0</v>
      </c>
      <c r="H190" s="605">
        <f>'Budget production - DÉTAIL'!G198</f>
        <v>0</v>
      </c>
      <c r="I190" s="606">
        <f t="shared" si="122"/>
        <v>0</v>
      </c>
      <c r="J190" s="730"/>
      <c r="K190" s="419" t="s">
        <v>1646</v>
      </c>
      <c r="L190" s="419" t="s">
        <v>1646</v>
      </c>
      <c r="M190" s="419" t="s">
        <v>1646</v>
      </c>
      <c r="O190" s="819" t="str">
        <f t="shared" si="96"/>
        <v/>
      </c>
      <c r="P190" s="819" t="str">
        <f t="shared" si="97"/>
        <v/>
      </c>
      <c r="Q190" s="819" t="str">
        <f t="shared" si="98"/>
        <v/>
      </c>
    </row>
    <row r="191" spans="1:17" ht="14" customHeight="1">
      <c r="A191" s="621" t="s">
        <v>1980</v>
      </c>
      <c r="B191" s="745" t="s">
        <v>735</v>
      </c>
      <c r="C191" s="722">
        <v>0</v>
      </c>
      <c r="D191" s="722">
        <v>0</v>
      </c>
      <c r="E191" s="604">
        <f t="shared" si="123"/>
        <v>0</v>
      </c>
      <c r="F191" s="603">
        <v>0</v>
      </c>
      <c r="G191" s="604">
        <f t="shared" si="124"/>
        <v>0</v>
      </c>
      <c r="H191" s="605">
        <f>'Budget production - DÉTAIL'!G199</f>
        <v>0</v>
      </c>
      <c r="I191" s="606">
        <f t="shared" si="122"/>
        <v>0</v>
      </c>
      <c r="J191" s="730"/>
      <c r="K191" s="419" t="s">
        <v>1646</v>
      </c>
      <c r="L191" s="419" t="s">
        <v>1646</v>
      </c>
      <c r="M191" s="419" t="s">
        <v>1646</v>
      </c>
      <c r="O191" s="819" t="str">
        <f t="shared" si="96"/>
        <v/>
      </c>
      <c r="P191" s="819" t="str">
        <f t="shared" si="97"/>
        <v/>
      </c>
      <c r="Q191" s="819" t="str">
        <f t="shared" si="98"/>
        <v/>
      </c>
    </row>
    <row r="192" spans="1:17" ht="14" customHeight="1">
      <c r="A192" s="621" t="s">
        <v>2859</v>
      </c>
      <c r="B192" s="745" t="s">
        <v>1199</v>
      </c>
      <c r="C192" s="722">
        <v>0</v>
      </c>
      <c r="D192" s="722">
        <v>0</v>
      </c>
      <c r="E192" s="604">
        <f t="shared" ref="E192" si="125">+C192+D192</f>
        <v>0</v>
      </c>
      <c r="F192" s="603">
        <v>0</v>
      </c>
      <c r="G192" s="604">
        <f t="shared" ref="G192" si="126">+E192+F192</f>
        <v>0</v>
      </c>
      <c r="H192" s="605">
        <f>'Budget production - DÉTAIL'!G200</f>
        <v>0</v>
      </c>
      <c r="I192" s="606">
        <f t="shared" ref="I192" si="127">+H192-G192</f>
        <v>0</v>
      </c>
      <c r="J192" s="730"/>
      <c r="K192" s="419" t="s">
        <v>1646</v>
      </c>
      <c r="L192" s="419" t="s">
        <v>1646</v>
      </c>
      <c r="M192" s="419" t="s">
        <v>1646</v>
      </c>
      <c r="O192" s="819" t="str">
        <f t="shared" ref="O192" si="128">IF(OR(K192="Oui",K192="Yes"),G192,"")</f>
        <v/>
      </c>
      <c r="P192" s="819" t="str">
        <f t="shared" ref="P192" si="129">IF(OR(L192="Oui",L192="Yes"),G192,"")</f>
        <v/>
      </c>
      <c r="Q192" s="819" t="str">
        <f t="shared" ref="Q192" si="130">IF(OR(M192="Oui",M192="Yes"),G192,"")</f>
        <v/>
      </c>
    </row>
    <row r="193" spans="1:17" ht="14" customHeight="1">
      <c r="A193" s="621" t="s">
        <v>2860</v>
      </c>
      <c r="B193" s="745" t="s">
        <v>1601</v>
      </c>
      <c r="C193" s="722">
        <v>0</v>
      </c>
      <c r="D193" s="722">
        <v>0</v>
      </c>
      <c r="E193" s="604">
        <f t="shared" si="123"/>
        <v>0</v>
      </c>
      <c r="F193" s="603">
        <v>0</v>
      </c>
      <c r="G193" s="604">
        <f t="shared" si="124"/>
        <v>0</v>
      </c>
      <c r="H193" s="605">
        <f>'Budget production - DÉTAIL'!G201</f>
        <v>0</v>
      </c>
      <c r="I193" s="606">
        <f t="shared" si="122"/>
        <v>0</v>
      </c>
      <c r="J193" s="730"/>
      <c r="K193" s="419" t="s">
        <v>1646</v>
      </c>
      <c r="L193" s="419" t="s">
        <v>1646</v>
      </c>
      <c r="M193" s="419" t="s">
        <v>1646</v>
      </c>
      <c r="O193" s="819" t="str">
        <f t="shared" si="96"/>
        <v/>
      </c>
      <c r="P193" s="819" t="str">
        <f t="shared" si="97"/>
        <v/>
      </c>
      <c r="Q193" s="819" t="str">
        <f t="shared" si="98"/>
        <v/>
      </c>
    </row>
    <row r="194" spans="1:17" ht="14" customHeight="1">
      <c r="A194" s="621" t="s">
        <v>1981</v>
      </c>
      <c r="B194" s="745" t="s">
        <v>787</v>
      </c>
      <c r="C194" s="722">
        <v>0</v>
      </c>
      <c r="D194" s="722">
        <v>0</v>
      </c>
      <c r="E194" s="604">
        <f t="shared" si="123"/>
        <v>0</v>
      </c>
      <c r="F194" s="603">
        <v>0</v>
      </c>
      <c r="G194" s="604">
        <f t="shared" si="124"/>
        <v>0</v>
      </c>
      <c r="H194" s="605">
        <f>'Budget production - DÉTAIL'!G202</f>
        <v>0</v>
      </c>
      <c r="I194" s="606">
        <f t="shared" si="122"/>
        <v>0</v>
      </c>
      <c r="J194" s="730"/>
      <c r="K194" s="419" t="s">
        <v>1646</v>
      </c>
      <c r="L194" s="419" t="s">
        <v>1646</v>
      </c>
      <c r="M194" s="419" t="s">
        <v>1646</v>
      </c>
      <c r="O194" s="819" t="str">
        <f t="shared" si="96"/>
        <v/>
      </c>
      <c r="P194" s="819" t="str">
        <f t="shared" si="97"/>
        <v/>
      </c>
      <c r="Q194" s="819" t="str">
        <f t="shared" si="98"/>
        <v/>
      </c>
    </row>
    <row r="195" spans="1:17" ht="14" customHeight="1">
      <c r="A195" s="624"/>
      <c r="B195" s="609" t="s">
        <v>1982</v>
      </c>
      <c r="C195" s="610">
        <f t="shared" ref="C195:H195" si="131">SUM(C182:C194)</f>
        <v>0</v>
      </c>
      <c r="D195" s="610">
        <f t="shared" si="131"/>
        <v>0</v>
      </c>
      <c r="E195" s="610">
        <f t="shared" si="131"/>
        <v>0</v>
      </c>
      <c r="F195" s="610">
        <f t="shared" si="131"/>
        <v>0</v>
      </c>
      <c r="G195" s="610">
        <f t="shared" si="131"/>
        <v>0</v>
      </c>
      <c r="H195" s="610">
        <f t="shared" si="131"/>
        <v>0</v>
      </c>
      <c r="I195" s="611">
        <f>+H195-G195</f>
        <v>0</v>
      </c>
      <c r="J195" s="813"/>
      <c r="K195" s="813"/>
      <c r="L195" s="813"/>
      <c r="M195" s="813"/>
      <c r="N195" s="813"/>
      <c r="O195" s="844"/>
      <c r="P195" s="844"/>
      <c r="Q195" s="844"/>
    </row>
    <row r="196" spans="1:17" ht="14" customHeight="1">
      <c r="A196" s="608"/>
      <c r="B196" s="613"/>
      <c r="C196" s="614"/>
      <c r="D196" s="614"/>
      <c r="E196" s="614"/>
      <c r="F196" s="614"/>
      <c r="G196" s="614"/>
      <c r="H196" s="614"/>
      <c r="I196" s="521"/>
      <c r="J196" s="520"/>
      <c r="K196" s="520"/>
      <c r="L196" s="520"/>
      <c r="M196" s="520"/>
      <c r="N196" s="520"/>
      <c r="O196" s="843"/>
      <c r="P196" s="843"/>
      <c r="Q196" s="843"/>
    </row>
    <row r="197" spans="1:17" ht="14" customHeight="1">
      <c r="A197" s="596" t="s">
        <v>1740</v>
      </c>
      <c r="B197" s="597" t="s">
        <v>1983</v>
      </c>
      <c r="C197" s="598"/>
      <c r="D197" s="614"/>
      <c r="E197" s="614"/>
      <c r="F197" s="614"/>
      <c r="G197" s="614"/>
      <c r="H197" s="614"/>
      <c r="I197" s="521"/>
      <c r="J197" s="520"/>
      <c r="K197" s="520"/>
      <c r="L197" s="520"/>
      <c r="M197" s="520"/>
      <c r="N197" s="520"/>
      <c r="O197" s="843"/>
      <c r="P197" s="843"/>
      <c r="Q197" s="843"/>
    </row>
    <row r="198" spans="1:17" ht="14" customHeight="1">
      <c r="A198" s="621" t="s">
        <v>1984</v>
      </c>
      <c r="B198" s="745" t="s">
        <v>738</v>
      </c>
      <c r="C198" s="722">
        <v>0</v>
      </c>
      <c r="D198" s="722">
        <v>0</v>
      </c>
      <c r="E198" s="604">
        <f t="shared" ref="E198:E206" si="132">+C198+D198</f>
        <v>0</v>
      </c>
      <c r="F198" s="722">
        <v>0</v>
      </c>
      <c r="G198" s="604">
        <f t="shared" ref="G198:G206" si="133">+E198+F198</f>
        <v>0</v>
      </c>
      <c r="H198" s="605">
        <f>'Budget production - DÉTAIL'!G207</f>
        <v>0</v>
      </c>
      <c r="I198" s="606">
        <f t="shared" ref="I198:I206" si="134">+H198-G198</f>
        <v>0</v>
      </c>
      <c r="J198" s="730"/>
      <c r="K198" s="419" t="s">
        <v>1646</v>
      </c>
      <c r="L198" s="419" t="s">
        <v>1646</v>
      </c>
      <c r="M198" s="419" t="s">
        <v>1646</v>
      </c>
      <c r="O198" s="819" t="str">
        <f t="shared" si="96"/>
        <v/>
      </c>
      <c r="P198" s="819" t="str">
        <f t="shared" si="97"/>
        <v/>
      </c>
      <c r="Q198" s="819" t="str">
        <f t="shared" si="98"/>
        <v/>
      </c>
    </row>
    <row r="199" spans="1:17" ht="14" customHeight="1">
      <c r="A199" s="621" t="s">
        <v>1985</v>
      </c>
      <c r="B199" s="745" t="s">
        <v>739</v>
      </c>
      <c r="C199" s="722">
        <v>0</v>
      </c>
      <c r="D199" s="722">
        <v>0</v>
      </c>
      <c r="E199" s="604">
        <f t="shared" si="132"/>
        <v>0</v>
      </c>
      <c r="F199" s="722">
        <v>0</v>
      </c>
      <c r="G199" s="604">
        <f t="shared" si="133"/>
        <v>0</v>
      </c>
      <c r="H199" s="605">
        <f>'Budget production - DÉTAIL'!G208</f>
        <v>0</v>
      </c>
      <c r="I199" s="606">
        <f t="shared" si="134"/>
        <v>0</v>
      </c>
      <c r="J199" s="730"/>
      <c r="K199" s="419" t="s">
        <v>1646</v>
      </c>
      <c r="L199" s="419" t="s">
        <v>1646</v>
      </c>
      <c r="M199" s="419" t="s">
        <v>1646</v>
      </c>
      <c r="O199" s="819" t="str">
        <f t="shared" si="96"/>
        <v/>
      </c>
      <c r="P199" s="819" t="str">
        <f t="shared" si="97"/>
        <v/>
      </c>
      <c r="Q199" s="819" t="str">
        <f t="shared" si="98"/>
        <v/>
      </c>
    </row>
    <row r="200" spans="1:17" ht="14" customHeight="1">
      <c r="A200" s="621" t="s">
        <v>1986</v>
      </c>
      <c r="B200" s="745" t="s">
        <v>740</v>
      </c>
      <c r="C200" s="722">
        <v>0</v>
      </c>
      <c r="D200" s="722">
        <v>0</v>
      </c>
      <c r="E200" s="604">
        <f t="shared" si="132"/>
        <v>0</v>
      </c>
      <c r="F200" s="722">
        <v>0</v>
      </c>
      <c r="G200" s="604">
        <f t="shared" si="133"/>
        <v>0</v>
      </c>
      <c r="H200" s="605">
        <f>'Budget production - DÉTAIL'!G209</f>
        <v>0</v>
      </c>
      <c r="I200" s="606">
        <f>+H200-G200</f>
        <v>0</v>
      </c>
      <c r="J200" s="730"/>
      <c r="K200" s="419" t="s">
        <v>1646</v>
      </c>
      <c r="L200" s="419" t="s">
        <v>1646</v>
      </c>
      <c r="M200" s="419" t="s">
        <v>1646</v>
      </c>
      <c r="O200" s="819" t="str">
        <f t="shared" si="96"/>
        <v/>
      </c>
      <c r="P200" s="819" t="str">
        <f t="shared" si="97"/>
        <v/>
      </c>
      <c r="Q200" s="819" t="str">
        <f t="shared" si="98"/>
        <v/>
      </c>
    </row>
    <row r="201" spans="1:17" ht="14" customHeight="1">
      <c r="A201" s="621" t="s">
        <v>2678</v>
      </c>
      <c r="B201" s="745" t="s">
        <v>741</v>
      </c>
      <c r="C201" s="722">
        <v>0</v>
      </c>
      <c r="D201" s="722">
        <v>0</v>
      </c>
      <c r="E201" s="604">
        <f t="shared" si="132"/>
        <v>0</v>
      </c>
      <c r="F201" s="722">
        <v>0</v>
      </c>
      <c r="G201" s="604">
        <f t="shared" si="133"/>
        <v>0</v>
      </c>
      <c r="H201" s="605">
        <f>'Budget production - DÉTAIL'!G210</f>
        <v>0</v>
      </c>
      <c r="I201" s="606">
        <f>+H201-G201</f>
        <v>0</v>
      </c>
      <c r="J201" s="730"/>
      <c r="K201" s="419" t="s">
        <v>1646</v>
      </c>
      <c r="L201" s="419" t="s">
        <v>1646</v>
      </c>
      <c r="M201" s="419" t="s">
        <v>1646</v>
      </c>
      <c r="O201" s="819" t="str">
        <f t="shared" si="96"/>
        <v/>
      </c>
      <c r="P201" s="819" t="str">
        <f t="shared" si="97"/>
        <v/>
      </c>
      <c r="Q201" s="819" t="str">
        <f t="shared" si="98"/>
        <v/>
      </c>
    </row>
    <row r="202" spans="1:17" ht="14" customHeight="1">
      <c r="A202" s="621" t="s">
        <v>1987</v>
      </c>
      <c r="B202" s="745" t="s">
        <v>742</v>
      </c>
      <c r="C202" s="722">
        <v>0</v>
      </c>
      <c r="D202" s="722">
        <v>0</v>
      </c>
      <c r="E202" s="604">
        <f t="shared" si="132"/>
        <v>0</v>
      </c>
      <c r="F202" s="722">
        <v>0</v>
      </c>
      <c r="G202" s="604">
        <f t="shared" si="133"/>
        <v>0</v>
      </c>
      <c r="H202" s="605">
        <f>'Budget production - DÉTAIL'!G211</f>
        <v>0</v>
      </c>
      <c r="I202" s="606">
        <f t="shared" si="134"/>
        <v>0</v>
      </c>
      <c r="J202" s="730"/>
      <c r="K202" s="419" t="s">
        <v>1646</v>
      </c>
      <c r="L202" s="419" t="s">
        <v>1646</v>
      </c>
      <c r="M202" s="419" t="s">
        <v>1646</v>
      </c>
      <c r="O202" s="819" t="str">
        <f t="shared" si="96"/>
        <v/>
      </c>
      <c r="P202" s="819" t="str">
        <f t="shared" si="97"/>
        <v/>
      </c>
      <c r="Q202" s="819" t="str">
        <f t="shared" si="98"/>
        <v/>
      </c>
    </row>
    <row r="203" spans="1:17" ht="14" customHeight="1">
      <c r="A203" s="621" t="s">
        <v>1988</v>
      </c>
      <c r="B203" s="745" t="s">
        <v>735</v>
      </c>
      <c r="C203" s="722">
        <v>0</v>
      </c>
      <c r="D203" s="722">
        <v>0</v>
      </c>
      <c r="E203" s="604">
        <f t="shared" ref="E203:E204" si="135">+C203+D203</f>
        <v>0</v>
      </c>
      <c r="F203" s="722">
        <v>0</v>
      </c>
      <c r="G203" s="604">
        <f t="shared" ref="G203:G204" si="136">+E203+F203</f>
        <v>0</v>
      </c>
      <c r="H203" s="605">
        <f>'Budget production - DÉTAIL'!G212</f>
        <v>0</v>
      </c>
      <c r="I203" s="606">
        <f t="shared" ref="I203:I204" si="137">+H203-G203</f>
        <v>0</v>
      </c>
      <c r="J203" s="730"/>
      <c r="K203" s="419" t="s">
        <v>1646</v>
      </c>
      <c r="L203" s="419" t="s">
        <v>1646</v>
      </c>
      <c r="M203" s="419" t="s">
        <v>1646</v>
      </c>
      <c r="O203" s="819" t="str">
        <f t="shared" ref="O203:O204" si="138">IF(OR(K203="Oui",K203="Yes"),G203,"")</f>
        <v/>
      </c>
      <c r="P203" s="819" t="str">
        <f t="shared" ref="P203:P204" si="139">IF(OR(L203="Oui",L203="Yes"),G203,"")</f>
        <v/>
      </c>
      <c r="Q203" s="819" t="str">
        <f t="shared" ref="Q203:Q204" si="140">IF(OR(M203="Oui",M203="Yes"),G203,"")</f>
        <v/>
      </c>
    </row>
    <row r="204" spans="1:17" ht="14" customHeight="1">
      <c r="A204" s="621" t="s">
        <v>2861</v>
      </c>
      <c r="B204" s="745" t="s">
        <v>1199</v>
      </c>
      <c r="C204" s="722">
        <v>0</v>
      </c>
      <c r="D204" s="722">
        <v>0</v>
      </c>
      <c r="E204" s="604">
        <f t="shared" si="135"/>
        <v>0</v>
      </c>
      <c r="F204" s="722">
        <v>0</v>
      </c>
      <c r="G204" s="604">
        <f t="shared" si="136"/>
        <v>0</v>
      </c>
      <c r="H204" s="605">
        <f>'Budget production - DÉTAIL'!G213</f>
        <v>0</v>
      </c>
      <c r="I204" s="606">
        <f t="shared" si="137"/>
        <v>0</v>
      </c>
      <c r="J204" s="730"/>
      <c r="K204" s="419" t="s">
        <v>1646</v>
      </c>
      <c r="L204" s="419" t="s">
        <v>1646</v>
      </c>
      <c r="M204" s="419" t="s">
        <v>1646</v>
      </c>
      <c r="O204" s="819" t="str">
        <f t="shared" si="138"/>
        <v/>
      </c>
      <c r="P204" s="819" t="str">
        <f t="shared" si="139"/>
        <v/>
      </c>
      <c r="Q204" s="819" t="str">
        <f t="shared" si="140"/>
        <v/>
      </c>
    </row>
    <row r="205" spans="1:17" ht="14" customHeight="1">
      <c r="A205" s="621" t="s">
        <v>2862</v>
      </c>
      <c r="B205" s="745" t="s">
        <v>1601</v>
      </c>
      <c r="C205" s="722">
        <v>0</v>
      </c>
      <c r="D205" s="722">
        <v>0</v>
      </c>
      <c r="E205" s="604">
        <f t="shared" si="132"/>
        <v>0</v>
      </c>
      <c r="F205" s="722">
        <v>0</v>
      </c>
      <c r="G205" s="604">
        <f t="shared" si="133"/>
        <v>0</v>
      </c>
      <c r="H205" s="605">
        <f>'Budget production - DÉTAIL'!G214</f>
        <v>0</v>
      </c>
      <c r="I205" s="606">
        <f t="shared" si="134"/>
        <v>0</v>
      </c>
      <c r="J205" s="730"/>
      <c r="K205" s="419" t="s">
        <v>1646</v>
      </c>
      <c r="L205" s="419" t="s">
        <v>1646</v>
      </c>
      <c r="M205" s="419" t="s">
        <v>1646</v>
      </c>
      <c r="O205" s="819" t="str">
        <f t="shared" si="96"/>
        <v/>
      </c>
      <c r="P205" s="819" t="str">
        <f t="shared" si="97"/>
        <v/>
      </c>
      <c r="Q205" s="819" t="str">
        <f t="shared" si="98"/>
        <v/>
      </c>
    </row>
    <row r="206" spans="1:17" ht="14" customHeight="1">
      <c r="A206" s="621" t="s">
        <v>1989</v>
      </c>
      <c r="B206" s="745" t="s">
        <v>787</v>
      </c>
      <c r="C206" s="722">
        <v>0</v>
      </c>
      <c r="D206" s="722">
        <v>0</v>
      </c>
      <c r="E206" s="604">
        <f t="shared" si="132"/>
        <v>0</v>
      </c>
      <c r="F206" s="722">
        <v>0</v>
      </c>
      <c r="G206" s="604">
        <f t="shared" si="133"/>
        <v>0</v>
      </c>
      <c r="H206" s="605">
        <f>'Budget production - DÉTAIL'!G215</f>
        <v>0</v>
      </c>
      <c r="I206" s="606">
        <f t="shared" si="134"/>
        <v>0</v>
      </c>
      <c r="J206" s="730"/>
      <c r="K206" s="419" t="s">
        <v>1646</v>
      </c>
      <c r="L206" s="419" t="s">
        <v>1646</v>
      </c>
      <c r="M206" s="419" t="s">
        <v>1646</v>
      </c>
      <c r="O206" s="819" t="str">
        <f t="shared" si="96"/>
        <v/>
      </c>
      <c r="P206" s="819" t="str">
        <f t="shared" si="97"/>
        <v/>
      </c>
      <c r="Q206" s="819" t="str">
        <f t="shared" si="98"/>
        <v/>
      </c>
    </row>
    <row r="207" spans="1:17" ht="14" customHeight="1">
      <c r="A207" s="624"/>
      <c r="B207" s="609" t="s">
        <v>1990</v>
      </c>
      <c r="C207" s="610">
        <f t="shared" ref="C207:H207" si="141">SUM(C198:C206)</f>
        <v>0</v>
      </c>
      <c r="D207" s="610">
        <f t="shared" si="141"/>
        <v>0</v>
      </c>
      <c r="E207" s="610">
        <f t="shared" si="141"/>
        <v>0</v>
      </c>
      <c r="F207" s="610">
        <f t="shared" si="141"/>
        <v>0</v>
      </c>
      <c r="G207" s="610">
        <f t="shared" si="141"/>
        <v>0</v>
      </c>
      <c r="H207" s="610">
        <f t="shared" si="141"/>
        <v>0</v>
      </c>
      <c r="I207" s="611">
        <f>+H207-G207</f>
        <v>0</v>
      </c>
      <c r="J207" s="813"/>
      <c r="K207" s="813"/>
      <c r="L207" s="813"/>
      <c r="M207" s="813"/>
      <c r="N207" s="813"/>
      <c r="O207" s="844"/>
      <c r="P207" s="844"/>
      <c r="Q207" s="844"/>
    </row>
    <row r="208" spans="1:17" ht="14" customHeight="1">
      <c r="A208" s="608"/>
      <c r="B208" s="613"/>
      <c r="C208" s="614"/>
      <c r="D208" s="614"/>
      <c r="E208" s="614"/>
      <c r="F208" s="614"/>
      <c r="G208" s="614"/>
      <c r="H208" s="614"/>
      <c r="I208" s="521"/>
      <c r="J208" s="520"/>
      <c r="K208" s="520"/>
      <c r="L208" s="520"/>
      <c r="M208" s="520"/>
      <c r="N208" s="520"/>
      <c r="O208" s="843"/>
      <c r="P208" s="843"/>
      <c r="Q208" s="843"/>
    </row>
    <row r="209" spans="1:17" ht="14" customHeight="1">
      <c r="A209" s="596" t="s">
        <v>1741</v>
      </c>
      <c r="B209" s="597" t="s">
        <v>1991</v>
      </c>
      <c r="C209" s="598"/>
      <c r="D209" s="614"/>
      <c r="E209" s="614"/>
      <c r="F209" s="614"/>
      <c r="G209" s="614"/>
      <c r="H209" s="614"/>
      <c r="I209" s="521"/>
      <c r="J209" s="520"/>
      <c r="K209" s="520"/>
      <c r="L209" s="520"/>
      <c r="M209" s="520"/>
      <c r="N209" s="520"/>
      <c r="O209" s="843"/>
      <c r="P209" s="843"/>
      <c r="Q209" s="843"/>
    </row>
    <row r="210" spans="1:17" ht="14" customHeight="1">
      <c r="A210" s="621" t="s">
        <v>1992</v>
      </c>
      <c r="B210" s="745" t="s">
        <v>745</v>
      </c>
      <c r="C210" s="722">
        <v>0</v>
      </c>
      <c r="D210" s="722">
        <v>0</v>
      </c>
      <c r="E210" s="604">
        <f t="shared" ref="E210:E216" si="142">+C210+D210</f>
        <v>0</v>
      </c>
      <c r="F210" s="722">
        <v>0</v>
      </c>
      <c r="G210" s="604">
        <f t="shared" ref="G210:G216" si="143">+E210+F210</f>
        <v>0</v>
      </c>
      <c r="H210" s="605">
        <f>'Budget production - DÉTAIL'!G220</f>
        <v>0</v>
      </c>
      <c r="I210" s="606">
        <f t="shared" ref="I210:I217" si="144">+H210-G210</f>
        <v>0</v>
      </c>
      <c r="J210" s="730"/>
      <c r="K210" s="419" t="s">
        <v>1646</v>
      </c>
      <c r="L210" s="419" t="s">
        <v>1646</v>
      </c>
      <c r="M210" s="419" t="s">
        <v>1646</v>
      </c>
      <c r="O210" s="819" t="str">
        <f t="shared" si="96"/>
        <v/>
      </c>
      <c r="P210" s="819" t="str">
        <f t="shared" si="97"/>
        <v/>
      </c>
      <c r="Q210" s="819" t="str">
        <f t="shared" si="98"/>
        <v/>
      </c>
    </row>
    <row r="211" spans="1:17" ht="14" customHeight="1">
      <c r="A211" s="621" t="s">
        <v>1993</v>
      </c>
      <c r="B211" s="745" t="s">
        <v>746</v>
      </c>
      <c r="C211" s="722">
        <v>0</v>
      </c>
      <c r="D211" s="722">
        <v>0</v>
      </c>
      <c r="E211" s="604">
        <f t="shared" si="142"/>
        <v>0</v>
      </c>
      <c r="F211" s="722">
        <v>0</v>
      </c>
      <c r="G211" s="604">
        <f t="shared" si="143"/>
        <v>0</v>
      </c>
      <c r="H211" s="605">
        <f>'Budget production - DÉTAIL'!G221</f>
        <v>0</v>
      </c>
      <c r="I211" s="606">
        <f t="shared" si="144"/>
        <v>0</v>
      </c>
      <c r="J211" s="730"/>
      <c r="K211" s="419" t="s">
        <v>1646</v>
      </c>
      <c r="L211" s="419" t="s">
        <v>1646</v>
      </c>
      <c r="M211" s="419" t="s">
        <v>1646</v>
      </c>
      <c r="O211" s="819" t="str">
        <f t="shared" si="96"/>
        <v/>
      </c>
      <c r="P211" s="819" t="str">
        <f t="shared" si="97"/>
        <v/>
      </c>
      <c r="Q211" s="819" t="str">
        <f t="shared" si="98"/>
        <v/>
      </c>
    </row>
    <row r="212" spans="1:17" ht="14" customHeight="1">
      <c r="A212" s="621" t="s">
        <v>1994</v>
      </c>
      <c r="B212" s="745" t="s">
        <v>747</v>
      </c>
      <c r="C212" s="722">
        <v>0</v>
      </c>
      <c r="D212" s="722">
        <v>0</v>
      </c>
      <c r="E212" s="604">
        <f t="shared" si="142"/>
        <v>0</v>
      </c>
      <c r="F212" s="722">
        <v>0</v>
      </c>
      <c r="G212" s="604">
        <f t="shared" si="143"/>
        <v>0</v>
      </c>
      <c r="H212" s="605">
        <f>'Budget production - DÉTAIL'!G222</f>
        <v>0</v>
      </c>
      <c r="I212" s="606">
        <f t="shared" si="144"/>
        <v>0</v>
      </c>
      <c r="J212" s="730"/>
      <c r="K212" s="419" t="s">
        <v>1646</v>
      </c>
      <c r="L212" s="419" t="s">
        <v>1646</v>
      </c>
      <c r="M212" s="419" t="s">
        <v>1646</v>
      </c>
      <c r="O212" s="819" t="str">
        <f t="shared" si="96"/>
        <v/>
      </c>
      <c r="P212" s="819" t="str">
        <f t="shared" si="97"/>
        <v/>
      </c>
      <c r="Q212" s="819" t="str">
        <f t="shared" si="98"/>
        <v/>
      </c>
    </row>
    <row r="213" spans="1:17" ht="14" customHeight="1">
      <c r="A213" s="621" t="s">
        <v>1995</v>
      </c>
      <c r="B213" s="745" t="s">
        <v>748</v>
      </c>
      <c r="C213" s="722">
        <v>0</v>
      </c>
      <c r="D213" s="722">
        <v>0</v>
      </c>
      <c r="E213" s="604">
        <f t="shared" si="142"/>
        <v>0</v>
      </c>
      <c r="F213" s="722">
        <v>0</v>
      </c>
      <c r="G213" s="604">
        <f t="shared" si="143"/>
        <v>0</v>
      </c>
      <c r="H213" s="605">
        <f>'Budget production - DÉTAIL'!G223</f>
        <v>0</v>
      </c>
      <c r="I213" s="606">
        <f t="shared" si="144"/>
        <v>0</v>
      </c>
      <c r="J213" s="730"/>
      <c r="K213" s="419" t="s">
        <v>1646</v>
      </c>
      <c r="L213" s="419" t="s">
        <v>1646</v>
      </c>
      <c r="M213" s="419" t="s">
        <v>1646</v>
      </c>
      <c r="O213" s="819" t="str">
        <f t="shared" si="96"/>
        <v/>
      </c>
      <c r="P213" s="819" t="str">
        <f t="shared" si="97"/>
        <v/>
      </c>
      <c r="Q213" s="819" t="str">
        <f t="shared" si="98"/>
        <v/>
      </c>
    </row>
    <row r="214" spans="1:17" ht="14" customHeight="1">
      <c r="A214" s="621" t="s">
        <v>2863</v>
      </c>
      <c r="B214" s="745" t="s">
        <v>1199</v>
      </c>
      <c r="C214" s="722">
        <v>0</v>
      </c>
      <c r="D214" s="722">
        <v>0</v>
      </c>
      <c r="E214" s="604">
        <f t="shared" ref="E214" si="145">+C214+D214</f>
        <v>0</v>
      </c>
      <c r="F214" s="722">
        <v>0</v>
      </c>
      <c r="G214" s="604">
        <f t="shared" ref="G214" si="146">+E214+F214</f>
        <v>0</v>
      </c>
      <c r="H214" s="605">
        <f>'Budget production - DÉTAIL'!G224</f>
        <v>0</v>
      </c>
      <c r="I214" s="606">
        <f t="shared" ref="I214" si="147">+H214-G214</f>
        <v>0</v>
      </c>
      <c r="J214" s="730"/>
      <c r="K214" s="419" t="s">
        <v>1646</v>
      </c>
      <c r="L214" s="419" t="s">
        <v>1646</v>
      </c>
      <c r="M214" s="419" t="s">
        <v>1646</v>
      </c>
      <c r="O214" s="819" t="str">
        <f t="shared" ref="O214" si="148">IF(OR(K214="Oui",K214="Yes"),G214,"")</f>
        <v/>
      </c>
      <c r="P214" s="819" t="str">
        <f t="shared" ref="P214" si="149">IF(OR(L214="Oui",L214="Yes"),G214,"")</f>
        <v/>
      </c>
      <c r="Q214" s="819" t="str">
        <f t="shared" ref="Q214" si="150">IF(OR(M214="Oui",M214="Yes"),G214,"")</f>
        <v/>
      </c>
    </row>
    <row r="215" spans="1:17" ht="14" customHeight="1">
      <c r="A215" s="621" t="s">
        <v>2864</v>
      </c>
      <c r="B215" s="745" t="s">
        <v>1601</v>
      </c>
      <c r="C215" s="722">
        <v>0</v>
      </c>
      <c r="D215" s="722">
        <v>0</v>
      </c>
      <c r="E215" s="604">
        <f t="shared" si="142"/>
        <v>0</v>
      </c>
      <c r="F215" s="722">
        <v>0</v>
      </c>
      <c r="G215" s="604">
        <f t="shared" si="143"/>
        <v>0</v>
      </c>
      <c r="H215" s="605">
        <f>'Budget production - DÉTAIL'!G225</f>
        <v>0</v>
      </c>
      <c r="I215" s="606">
        <f t="shared" si="144"/>
        <v>0</v>
      </c>
      <c r="J215" s="730"/>
      <c r="K215" s="419" t="s">
        <v>1646</v>
      </c>
      <c r="L215" s="419" t="s">
        <v>1646</v>
      </c>
      <c r="M215" s="419" t="s">
        <v>1646</v>
      </c>
      <c r="O215" s="819" t="str">
        <f t="shared" si="96"/>
        <v/>
      </c>
      <c r="P215" s="819" t="str">
        <f t="shared" si="97"/>
        <v/>
      </c>
      <c r="Q215" s="819" t="str">
        <f t="shared" si="98"/>
        <v/>
      </c>
    </row>
    <row r="216" spans="1:17" ht="14" customHeight="1">
      <c r="A216" s="621" t="s">
        <v>1996</v>
      </c>
      <c r="B216" s="745" t="s">
        <v>787</v>
      </c>
      <c r="C216" s="722">
        <v>0</v>
      </c>
      <c r="D216" s="722">
        <v>0</v>
      </c>
      <c r="E216" s="604">
        <f t="shared" si="142"/>
        <v>0</v>
      </c>
      <c r="F216" s="722">
        <v>0</v>
      </c>
      <c r="G216" s="604">
        <f t="shared" si="143"/>
        <v>0</v>
      </c>
      <c r="H216" s="605">
        <f>'Budget production - DÉTAIL'!G226</f>
        <v>0</v>
      </c>
      <c r="I216" s="606">
        <f t="shared" si="144"/>
        <v>0</v>
      </c>
      <c r="J216" s="730"/>
      <c r="K216" s="419" t="s">
        <v>1646</v>
      </c>
      <c r="L216" s="419" t="s">
        <v>1646</v>
      </c>
      <c r="M216" s="419" t="s">
        <v>1646</v>
      </c>
      <c r="O216" s="819" t="str">
        <f t="shared" si="96"/>
        <v/>
      </c>
      <c r="P216" s="819" t="str">
        <f t="shared" si="97"/>
        <v/>
      </c>
      <c r="Q216" s="819" t="str">
        <f t="shared" si="98"/>
        <v/>
      </c>
    </row>
    <row r="217" spans="1:17" ht="14" customHeight="1">
      <c r="A217" s="624"/>
      <c r="B217" s="609" t="s">
        <v>1997</v>
      </c>
      <c r="C217" s="610">
        <f t="shared" ref="C217:H217" si="151">SUM(C210:C216)</f>
        <v>0</v>
      </c>
      <c r="D217" s="610">
        <f t="shared" si="151"/>
        <v>0</v>
      </c>
      <c r="E217" s="610">
        <f t="shared" si="151"/>
        <v>0</v>
      </c>
      <c r="F217" s="610">
        <f t="shared" si="151"/>
        <v>0</v>
      </c>
      <c r="G217" s="610">
        <f t="shared" si="151"/>
        <v>0</v>
      </c>
      <c r="H217" s="610">
        <f t="shared" si="151"/>
        <v>0</v>
      </c>
      <c r="I217" s="611">
        <f t="shared" si="144"/>
        <v>0</v>
      </c>
      <c r="J217" s="813"/>
      <c r="K217" s="813"/>
      <c r="L217" s="813"/>
      <c r="M217" s="813"/>
      <c r="N217" s="813"/>
      <c r="O217" s="844"/>
      <c r="P217" s="844"/>
      <c r="Q217" s="844"/>
    </row>
    <row r="218" spans="1:17" ht="14" customHeight="1">
      <c r="A218" s="608"/>
      <c r="B218" s="613"/>
      <c r="C218" s="614"/>
      <c r="D218" s="614"/>
      <c r="E218" s="614"/>
      <c r="F218" s="614"/>
      <c r="G218" s="614"/>
      <c r="H218" s="614"/>
      <c r="I218" s="521"/>
      <c r="J218" s="520"/>
      <c r="K218" s="520"/>
      <c r="L218" s="520"/>
      <c r="M218" s="520"/>
      <c r="N218" s="520"/>
      <c r="O218" s="843"/>
      <c r="P218" s="843"/>
      <c r="Q218" s="843"/>
    </row>
    <row r="219" spans="1:17" ht="14" customHeight="1">
      <c r="A219" s="596" t="s">
        <v>1743</v>
      </c>
      <c r="B219" s="597" t="s">
        <v>749</v>
      </c>
      <c r="C219" s="598"/>
      <c r="D219" s="614"/>
      <c r="E219" s="614"/>
      <c r="F219" s="614"/>
      <c r="G219" s="614"/>
      <c r="H219" s="614"/>
      <c r="I219" s="521"/>
      <c r="J219" s="520"/>
      <c r="K219" s="520"/>
      <c r="L219" s="520"/>
      <c r="M219" s="520"/>
      <c r="N219" s="520"/>
      <c r="O219" s="843"/>
      <c r="P219" s="843"/>
      <c r="Q219" s="843"/>
    </row>
    <row r="220" spans="1:17" ht="14" customHeight="1">
      <c r="A220" s="621" t="s">
        <v>1998</v>
      </c>
      <c r="B220" s="745" t="s">
        <v>750</v>
      </c>
      <c r="C220" s="722">
        <v>0</v>
      </c>
      <c r="D220" s="722">
        <v>0</v>
      </c>
      <c r="E220" s="604">
        <f t="shared" ref="E220:E225" si="152">+C220+D220</f>
        <v>0</v>
      </c>
      <c r="F220" s="722">
        <v>0</v>
      </c>
      <c r="G220" s="604">
        <f t="shared" ref="G220:G225" si="153">+E220+F220</f>
        <v>0</v>
      </c>
      <c r="H220" s="605">
        <f>'Budget production - DÉTAIL'!G231</f>
        <v>0</v>
      </c>
      <c r="I220" s="606">
        <f t="shared" ref="I220:I226" si="154">+H220-G220</f>
        <v>0</v>
      </c>
      <c r="J220" s="730"/>
      <c r="K220" s="419" t="s">
        <v>1646</v>
      </c>
      <c r="L220" s="419" t="s">
        <v>1646</v>
      </c>
      <c r="M220" s="419" t="s">
        <v>1646</v>
      </c>
      <c r="O220" s="819" t="str">
        <f t="shared" si="96"/>
        <v/>
      </c>
      <c r="P220" s="819" t="str">
        <f t="shared" si="97"/>
        <v/>
      </c>
      <c r="Q220" s="819" t="str">
        <f t="shared" si="98"/>
        <v/>
      </c>
    </row>
    <row r="221" spans="1:17" ht="14" customHeight="1">
      <c r="A221" s="621" t="s">
        <v>1999</v>
      </c>
      <c r="B221" s="745" t="s">
        <v>751</v>
      </c>
      <c r="C221" s="722">
        <v>0</v>
      </c>
      <c r="D221" s="722">
        <v>0</v>
      </c>
      <c r="E221" s="604">
        <f t="shared" si="152"/>
        <v>0</v>
      </c>
      <c r="F221" s="722">
        <v>0</v>
      </c>
      <c r="G221" s="604">
        <f t="shared" si="153"/>
        <v>0</v>
      </c>
      <c r="H221" s="605">
        <f>'Budget production - DÉTAIL'!G232</f>
        <v>0</v>
      </c>
      <c r="I221" s="606">
        <f t="shared" si="154"/>
        <v>0</v>
      </c>
      <c r="J221" s="730"/>
      <c r="K221" s="419" t="s">
        <v>1646</v>
      </c>
      <c r="L221" s="419" t="s">
        <v>1646</v>
      </c>
      <c r="M221" s="419" t="s">
        <v>1646</v>
      </c>
      <c r="O221" s="819" t="str">
        <f t="shared" ref="O221:O222" si="155">IF(OR(K221="Oui",K221="Yes"),G221,"")</f>
        <v/>
      </c>
      <c r="P221" s="819" t="str">
        <f t="shared" ref="P221:P222" si="156">IF(OR(L221="Oui",L221="Yes"),G221,"")</f>
        <v/>
      </c>
      <c r="Q221" s="819" t="str">
        <f t="shared" ref="Q221:Q222" si="157">IF(OR(M221="Oui",M221="Yes"),G221,"")</f>
        <v/>
      </c>
    </row>
    <row r="222" spans="1:17" ht="14" customHeight="1">
      <c r="A222" s="621" t="s">
        <v>2865</v>
      </c>
      <c r="B222" s="745" t="s">
        <v>1634</v>
      </c>
      <c r="C222" s="722">
        <v>0</v>
      </c>
      <c r="D222" s="722">
        <v>0</v>
      </c>
      <c r="E222" s="604">
        <f t="shared" si="152"/>
        <v>0</v>
      </c>
      <c r="F222" s="722">
        <v>0</v>
      </c>
      <c r="G222" s="604">
        <f t="shared" si="153"/>
        <v>0</v>
      </c>
      <c r="H222" s="605">
        <f>'Budget production - DÉTAIL'!G233</f>
        <v>0</v>
      </c>
      <c r="I222" s="606">
        <f t="shared" si="154"/>
        <v>0</v>
      </c>
      <c r="J222" s="730"/>
      <c r="K222" s="419" t="s">
        <v>1646</v>
      </c>
      <c r="L222" s="419" t="s">
        <v>1646</v>
      </c>
      <c r="M222" s="419" t="s">
        <v>1646</v>
      </c>
      <c r="O222" s="819" t="str">
        <f t="shared" si="155"/>
        <v/>
      </c>
      <c r="P222" s="819" t="str">
        <f t="shared" si="156"/>
        <v/>
      </c>
      <c r="Q222" s="819" t="str">
        <f t="shared" si="157"/>
        <v/>
      </c>
    </row>
    <row r="223" spans="1:17" ht="14" customHeight="1">
      <c r="A223" s="621" t="s">
        <v>2866</v>
      </c>
      <c r="B223" s="745" t="s">
        <v>1199</v>
      </c>
      <c r="C223" s="722">
        <v>0</v>
      </c>
      <c r="D223" s="722">
        <v>0</v>
      </c>
      <c r="E223" s="604">
        <f t="shared" si="152"/>
        <v>0</v>
      </c>
      <c r="F223" s="722">
        <v>0</v>
      </c>
      <c r="G223" s="604">
        <f t="shared" si="153"/>
        <v>0</v>
      </c>
      <c r="H223" s="605">
        <f>'Budget production - DÉTAIL'!G234</f>
        <v>0</v>
      </c>
      <c r="I223" s="606">
        <f t="shared" si="154"/>
        <v>0</v>
      </c>
      <c r="J223" s="730"/>
      <c r="K223" s="419" t="s">
        <v>1646</v>
      </c>
      <c r="L223" s="419" t="s">
        <v>1646</v>
      </c>
      <c r="M223" s="419" t="s">
        <v>1646</v>
      </c>
      <c r="O223" s="819" t="str">
        <f t="shared" ref="O223" si="158">IF(OR(K223="Oui",K223="Yes"),G223,"")</f>
        <v/>
      </c>
      <c r="P223" s="819" t="str">
        <f t="shared" ref="P223" si="159">IF(OR(L223="Oui",L223="Yes"),G223,"")</f>
        <v/>
      </c>
      <c r="Q223" s="819" t="str">
        <f t="shared" ref="Q223" si="160">IF(OR(M223="Oui",M223="Yes"),G223,"")</f>
        <v/>
      </c>
    </row>
    <row r="224" spans="1:17" ht="14" customHeight="1">
      <c r="A224" s="621" t="s">
        <v>2867</v>
      </c>
      <c r="B224" s="745" t="s">
        <v>1601</v>
      </c>
      <c r="C224" s="722">
        <v>0</v>
      </c>
      <c r="D224" s="722">
        <v>0</v>
      </c>
      <c r="E224" s="604">
        <f t="shared" si="152"/>
        <v>0</v>
      </c>
      <c r="F224" s="722">
        <v>0</v>
      </c>
      <c r="G224" s="604">
        <f t="shared" si="153"/>
        <v>0</v>
      </c>
      <c r="H224" s="605">
        <f>'Budget production - DÉTAIL'!G235</f>
        <v>0</v>
      </c>
      <c r="I224" s="606">
        <f t="shared" si="154"/>
        <v>0</v>
      </c>
      <c r="J224" s="730"/>
      <c r="K224" s="419" t="s">
        <v>1646</v>
      </c>
      <c r="L224" s="419" t="s">
        <v>1646</v>
      </c>
      <c r="M224" s="419" t="s">
        <v>1646</v>
      </c>
      <c r="O224" s="819" t="str">
        <f t="shared" si="96"/>
        <v/>
      </c>
      <c r="P224" s="819" t="str">
        <f t="shared" si="97"/>
        <v/>
      </c>
      <c r="Q224" s="819" t="str">
        <f t="shared" si="98"/>
        <v/>
      </c>
    </row>
    <row r="225" spans="1:17" ht="14" customHeight="1">
      <c r="A225" s="621" t="s">
        <v>2000</v>
      </c>
      <c r="B225" s="745" t="s">
        <v>787</v>
      </c>
      <c r="C225" s="722">
        <v>0</v>
      </c>
      <c r="D225" s="722">
        <v>0</v>
      </c>
      <c r="E225" s="604">
        <f t="shared" si="152"/>
        <v>0</v>
      </c>
      <c r="F225" s="722">
        <v>0</v>
      </c>
      <c r="G225" s="604">
        <f t="shared" si="153"/>
        <v>0</v>
      </c>
      <c r="H225" s="605">
        <f>'Budget production - DÉTAIL'!G236</f>
        <v>0</v>
      </c>
      <c r="I225" s="606">
        <f t="shared" si="154"/>
        <v>0</v>
      </c>
      <c r="J225" s="730"/>
      <c r="K225" s="419" t="s">
        <v>1646</v>
      </c>
      <c r="L225" s="419" t="s">
        <v>1646</v>
      </c>
      <c r="M225" s="419" t="s">
        <v>1646</v>
      </c>
      <c r="O225" s="819" t="str">
        <f t="shared" si="96"/>
        <v/>
      </c>
      <c r="P225" s="819" t="str">
        <f t="shared" si="97"/>
        <v/>
      </c>
      <c r="Q225" s="819" t="str">
        <f t="shared" si="98"/>
        <v/>
      </c>
    </row>
    <row r="226" spans="1:17" ht="14" customHeight="1">
      <c r="A226" s="624"/>
      <c r="B226" s="609" t="s">
        <v>2001</v>
      </c>
      <c r="C226" s="610">
        <f t="shared" ref="C226:H226" si="161">SUM(C220:C225)</f>
        <v>0</v>
      </c>
      <c r="D226" s="610">
        <f t="shared" si="161"/>
        <v>0</v>
      </c>
      <c r="E226" s="610">
        <f t="shared" si="161"/>
        <v>0</v>
      </c>
      <c r="F226" s="610">
        <f t="shared" si="161"/>
        <v>0</v>
      </c>
      <c r="G226" s="610">
        <f t="shared" si="161"/>
        <v>0</v>
      </c>
      <c r="H226" s="610">
        <f t="shared" si="161"/>
        <v>0</v>
      </c>
      <c r="I226" s="611">
        <f t="shared" si="154"/>
        <v>0</v>
      </c>
      <c r="J226" s="813"/>
      <c r="K226" s="813"/>
      <c r="L226" s="813"/>
      <c r="M226" s="813"/>
      <c r="N226" s="813"/>
      <c r="O226" s="844"/>
      <c r="P226" s="844"/>
      <c r="Q226" s="844"/>
    </row>
    <row r="227" spans="1:17" ht="14" customHeight="1">
      <c r="A227" s="608"/>
      <c r="B227" s="613"/>
      <c r="C227" s="614"/>
      <c r="D227" s="614"/>
      <c r="E227" s="614"/>
      <c r="F227" s="614"/>
      <c r="G227" s="614"/>
      <c r="H227" s="614"/>
      <c r="I227" s="521"/>
      <c r="J227" s="520"/>
      <c r="K227" s="520"/>
      <c r="L227" s="520"/>
      <c r="M227" s="520"/>
      <c r="N227" s="520"/>
      <c r="O227" s="843"/>
      <c r="P227" s="843"/>
      <c r="Q227" s="843"/>
    </row>
    <row r="228" spans="1:17" ht="14" customHeight="1">
      <c r="A228" s="596" t="s">
        <v>1744</v>
      </c>
      <c r="B228" s="597" t="s">
        <v>753</v>
      </c>
      <c r="C228" s="598"/>
      <c r="D228" s="614"/>
      <c r="E228" s="614"/>
      <c r="F228" s="614"/>
      <c r="G228" s="614"/>
      <c r="H228" s="614"/>
      <c r="I228" s="521"/>
      <c r="J228" s="520"/>
      <c r="K228" s="520"/>
      <c r="L228" s="520"/>
      <c r="M228" s="520"/>
      <c r="N228" s="520"/>
      <c r="O228" s="843"/>
      <c r="P228" s="843"/>
      <c r="Q228" s="843"/>
    </row>
    <row r="229" spans="1:17" ht="14" customHeight="1">
      <c r="A229" s="621" t="s">
        <v>2002</v>
      </c>
      <c r="B229" s="745" t="s">
        <v>755</v>
      </c>
      <c r="C229" s="722">
        <v>0</v>
      </c>
      <c r="D229" s="722">
        <v>0</v>
      </c>
      <c r="E229" s="604">
        <f>+C229+D229</f>
        <v>0</v>
      </c>
      <c r="F229" s="722">
        <v>0</v>
      </c>
      <c r="G229" s="604">
        <f>+E229+F229</f>
        <v>0</v>
      </c>
      <c r="H229" s="605">
        <f>'Budget production - DÉTAIL'!G241</f>
        <v>0</v>
      </c>
      <c r="I229" s="606">
        <f t="shared" ref="I229:I234" si="162">+H229-G229</f>
        <v>0</v>
      </c>
      <c r="J229" s="730"/>
      <c r="K229" s="419" t="s">
        <v>1646</v>
      </c>
      <c r="L229" s="419" t="s">
        <v>1646</v>
      </c>
      <c r="M229" s="419" t="s">
        <v>1646</v>
      </c>
      <c r="O229" s="819" t="str">
        <f t="shared" ref="O229:O230" si="163">IF(OR(K229="Oui",K229="Yes"),G229,"")</f>
        <v/>
      </c>
      <c r="P229" s="819" t="str">
        <f t="shared" ref="P229:P230" si="164">IF(OR(L229="Oui",L229="Yes"),G229,"")</f>
        <v/>
      </c>
      <c r="Q229" s="819" t="str">
        <f t="shared" ref="Q229:Q230" si="165">IF(OR(M229="Oui",M229="Yes"),G229,"")</f>
        <v/>
      </c>
    </row>
    <row r="230" spans="1:17" ht="14" customHeight="1">
      <c r="A230" s="621" t="s">
        <v>2868</v>
      </c>
      <c r="B230" s="745" t="s">
        <v>2819</v>
      </c>
      <c r="C230" s="722">
        <v>0</v>
      </c>
      <c r="D230" s="722">
        <v>0</v>
      </c>
      <c r="E230" s="604">
        <f>+C230+D230</f>
        <v>0</v>
      </c>
      <c r="F230" s="722">
        <v>0</v>
      </c>
      <c r="G230" s="604">
        <f>+E230+F230</f>
        <v>0</v>
      </c>
      <c r="H230" s="605">
        <f>'Budget production - DÉTAIL'!G242</f>
        <v>0</v>
      </c>
      <c r="I230" s="606">
        <f t="shared" si="162"/>
        <v>0</v>
      </c>
      <c r="J230" s="730"/>
      <c r="K230" s="419" t="s">
        <v>1646</v>
      </c>
      <c r="L230" s="419" t="s">
        <v>1646</v>
      </c>
      <c r="M230" s="419" t="s">
        <v>1646</v>
      </c>
      <c r="O230" s="819" t="str">
        <f t="shared" si="163"/>
        <v/>
      </c>
      <c r="P230" s="819" t="str">
        <f t="shared" si="164"/>
        <v/>
      </c>
      <c r="Q230" s="819" t="str">
        <f t="shared" si="165"/>
        <v/>
      </c>
    </row>
    <row r="231" spans="1:17" ht="14" customHeight="1">
      <c r="A231" s="621" t="s">
        <v>2869</v>
      </c>
      <c r="B231" s="745" t="s">
        <v>1199</v>
      </c>
      <c r="C231" s="722">
        <v>0</v>
      </c>
      <c r="D231" s="722">
        <v>0</v>
      </c>
      <c r="E231" s="604">
        <f>+C231+D231</f>
        <v>0</v>
      </c>
      <c r="F231" s="722">
        <v>0</v>
      </c>
      <c r="G231" s="604">
        <f>+E231+F231</f>
        <v>0</v>
      </c>
      <c r="H231" s="605">
        <f>'Budget production - DÉTAIL'!G243</f>
        <v>0</v>
      </c>
      <c r="I231" s="606">
        <f t="shared" si="162"/>
        <v>0</v>
      </c>
      <c r="J231" s="730"/>
      <c r="K231" s="419" t="s">
        <v>1646</v>
      </c>
      <c r="L231" s="419" t="s">
        <v>1646</v>
      </c>
      <c r="M231" s="419" t="s">
        <v>1646</v>
      </c>
      <c r="O231" s="819" t="str">
        <f t="shared" ref="O231:O303" si="166">IF(OR(K231="Oui",K231="Yes"),G231,"")</f>
        <v/>
      </c>
      <c r="P231" s="819" t="str">
        <f t="shared" ref="P231:P303" si="167">IF(OR(L231="Oui",L231="Yes"),G231,"")</f>
        <v/>
      </c>
      <c r="Q231" s="819" t="str">
        <f t="shared" ref="Q231:Q303" si="168">IF(OR(M231="Oui",M231="Yes"),G231,"")</f>
        <v/>
      </c>
    </row>
    <row r="232" spans="1:17" ht="14" customHeight="1">
      <c r="A232" s="621" t="s">
        <v>2870</v>
      </c>
      <c r="B232" s="745" t="s">
        <v>1601</v>
      </c>
      <c r="C232" s="722">
        <v>0</v>
      </c>
      <c r="D232" s="722">
        <v>0</v>
      </c>
      <c r="E232" s="604">
        <f>+C232+D232</f>
        <v>0</v>
      </c>
      <c r="F232" s="722">
        <v>0</v>
      </c>
      <c r="G232" s="604">
        <f>+E232+F232</f>
        <v>0</v>
      </c>
      <c r="H232" s="605">
        <f>'Budget production - DÉTAIL'!G244</f>
        <v>0</v>
      </c>
      <c r="I232" s="606">
        <f t="shared" si="162"/>
        <v>0</v>
      </c>
      <c r="J232" s="730"/>
      <c r="K232" s="419" t="s">
        <v>1646</v>
      </c>
      <c r="L232" s="419" t="s">
        <v>1646</v>
      </c>
      <c r="M232" s="419" t="s">
        <v>1646</v>
      </c>
      <c r="O232" s="819" t="str">
        <f t="shared" ref="O232" si="169">IF(OR(K232="Oui",K232="Yes"),G232,"")</f>
        <v/>
      </c>
      <c r="P232" s="819" t="str">
        <f t="shared" ref="P232" si="170">IF(OR(L232="Oui",L232="Yes"),G232,"")</f>
        <v/>
      </c>
      <c r="Q232" s="819" t="str">
        <f t="shared" ref="Q232" si="171">IF(OR(M232="Oui",M232="Yes"),G232,"")</f>
        <v/>
      </c>
    </row>
    <row r="233" spans="1:17" ht="14" customHeight="1">
      <c r="A233" s="621" t="s">
        <v>2003</v>
      </c>
      <c r="B233" s="745" t="s">
        <v>787</v>
      </c>
      <c r="C233" s="722">
        <v>0</v>
      </c>
      <c r="D233" s="722">
        <v>0</v>
      </c>
      <c r="E233" s="604">
        <f>+C233+D233</f>
        <v>0</v>
      </c>
      <c r="F233" s="722">
        <v>0</v>
      </c>
      <c r="G233" s="604">
        <f>+E233+F233</f>
        <v>0</v>
      </c>
      <c r="H233" s="605">
        <f>'Budget production - DÉTAIL'!G245</f>
        <v>0</v>
      </c>
      <c r="I233" s="606">
        <f t="shared" si="162"/>
        <v>0</v>
      </c>
      <c r="J233" s="730"/>
      <c r="K233" s="419" t="s">
        <v>1646</v>
      </c>
      <c r="L233" s="419" t="s">
        <v>1646</v>
      </c>
      <c r="M233" s="419" t="s">
        <v>1646</v>
      </c>
      <c r="O233" s="819" t="str">
        <f t="shared" si="166"/>
        <v/>
      </c>
      <c r="P233" s="819" t="str">
        <f t="shared" si="167"/>
        <v/>
      </c>
      <c r="Q233" s="819" t="str">
        <f t="shared" si="168"/>
        <v/>
      </c>
    </row>
    <row r="234" spans="1:17" ht="14" customHeight="1">
      <c r="A234" s="624"/>
      <c r="B234" s="609" t="s">
        <v>2004</v>
      </c>
      <c r="C234" s="610">
        <f t="shared" ref="C234:H234" si="172">SUM(C231:C233)</f>
        <v>0</v>
      </c>
      <c r="D234" s="610">
        <f t="shared" si="172"/>
        <v>0</v>
      </c>
      <c r="E234" s="610">
        <f t="shared" si="172"/>
        <v>0</v>
      </c>
      <c r="F234" s="610">
        <f t="shared" si="172"/>
        <v>0</v>
      </c>
      <c r="G234" s="610">
        <f t="shared" si="172"/>
        <v>0</v>
      </c>
      <c r="H234" s="610">
        <f t="shared" si="172"/>
        <v>0</v>
      </c>
      <c r="I234" s="611">
        <f t="shared" si="162"/>
        <v>0</v>
      </c>
      <c r="J234" s="813"/>
      <c r="K234" s="813"/>
      <c r="L234" s="813"/>
      <c r="M234" s="813"/>
      <c r="N234" s="813"/>
      <c r="O234" s="844"/>
      <c r="P234" s="844"/>
      <c r="Q234" s="844"/>
    </row>
    <row r="235" spans="1:17" ht="14" customHeight="1">
      <c r="A235" s="608"/>
      <c r="B235" s="613"/>
      <c r="C235" s="614"/>
      <c r="D235" s="614"/>
      <c r="E235" s="614"/>
      <c r="F235" s="614"/>
      <c r="G235" s="614"/>
      <c r="H235" s="614"/>
      <c r="I235" s="521"/>
      <c r="J235" s="520"/>
      <c r="K235" s="520"/>
      <c r="L235" s="520"/>
      <c r="M235" s="520"/>
      <c r="N235" s="520"/>
      <c r="O235" s="843"/>
      <c r="P235" s="843"/>
      <c r="Q235" s="843"/>
    </row>
    <row r="236" spans="1:17" ht="14" customHeight="1">
      <c r="A236" s="596" t="s">
        <v>1745</v>
      </c>
      <c r="B236" s="597" t="s">
        <v>756</v>
      </c>
      <c r="C236" s="598"/>
      <c r="D236" s="614"/>
      <c r="E236" s="614"/>
      <c r="F236" s="614"/>
      <c r="G236" s="614"/>
      <c r="H236" s="614"/>
      <c r="I236" s="521"/>
      <c r="J236" s="520"/>
      <c r="K236" s="520"/>
      <c r="L236" s="520"/>
      <c r="M236" s="520"/>
      <c r="N236" s="520"/>
      <c r="O236" s="843"/>
      <c r="P236" s="843"/>
      <c r="Q236" s="843"/>
    </row>
    <row r="237" spans="1:17" ht="14" customHeight="1">
      <c r="A237" s="621" t="s">
        <v>2005</v>
      </c>
      <c r="B237" s="745" t="s">
        <v>758</v>
      </c>
      <c r="C237" s="722">
        <v>0</v>
      </c>
      <c r="D237" s="722">
        <v>0</v>
      </c>
      <c r="E237" s="604">
        <f t="shared" ref="E237:E245" si="173">+C237+D237</f>
        <v>0</v>
      </c>
      <c r="F237" s="722">
        <v>0</v>
      </c>
      <c r="G237" s="604">
        <f t="shared" ref="G237:G245" si="174">+E237+F237</f>
        <v>0</v>
      </c>
      <c r="H237" s="605">
        <f>'Budget production - DÉTAIL'!G250</f>
        <v>0</v>
      </c>
      <c r="I237" s="606">
        <f t="shared" ref="I237:I245" si="175">+H237-G237</f>
        <v>0</v>
      </c>
      <c r="J237" s="730"/>
      <c r="K237" s="419" t="s">
        <v>1646</v>
      </c>
      <c r="L237" s="419" t="s">
        <v>1646</v>
      </c>
      <c r="M237" s="419" t="s">
        <v>1646</v>
      </c>
      <c r="O237" s="819" t="str">
        <f t="shared" si="166"/>
        <v/>
      </c>
      <c r="P237" s="819" t="str">
        <f t="shared" si="167"/>
        <v/>
      </c>
      <c r="Q237" s="819" t="str">
        <f t="shared" si="168"/>
        <v/>
      </c>
    </row>
    <row r="238" spans="1:17" ht="14" customHeight="1">
      <c r="A238" s="621" t="s">
        <v>2006</v>
      </c>
      <c r="B238" s="745" t="s">
        <v>759</v>
      </c>
      <c r="C238" s="722">
        <v>0</v>
      </c>
      <c r="D238" s="722">
        <v>0</v>
      </c>
      <c r="E238" s="604">
        <f t="shared" si="173"/>
        <v>0</v>
      </c>
      <c r="F238" s="722">
        <v>0</v>
      </c>
      <c r="G238" s="604">
        <f t="shared" si="174"/>
        <v>0</v>
      </c>
      <c r="H238" s="605">
        <f>'Budget production - DÉTAIL'!G251</f>
        <v>0</v>
      </c>
      <c r="I238" s="606">
        <f t="shared" si="175"/>
        <v>0</v>
      </c>
      <c r="J238" s="730"/>
      <c r="K238" s="419" t="s">
        <v>1646</v>
      </c>
      <c r="L238" s="419" t="s">
        <v>1646</v>
      </c>
      <c r="M238" s="419" t="s">
        <v>1646</v>
      </c>
      <c r="O238" s="819" t="str">
        <f t="shared" si="166"/>
        <v/>
      </c>
      <c r="P238" s="819" t="str">
        <f t="shared" si="167"/>
        <v/>
      </c>
      <c r="Q238" s="819" t="str">
        <f t="shared" si="168"/>
        <v/>
      </c>
    </row>
    <row r="239" spans="1:17" ht="14" customHeight="1">
      <c r="A239" s="621" t="s">
        <v>2007</v>
      </c>
      <c r="B239" s="745" t="s">
        <v>1581</v>
      </c>
      <c r="C239" s="722">
        <v>0</v>
      </c>
      <c r="D239" s="722">
        <v>0</v>
      </c>
      <c r="E239" s="604">
        <f t="shared" si="173"/>
        <v>0</v>
      </c>
      <c r="F239" s="722">
        <v>0</v>
      </c>
      <c r="G239" s="604">
        <f t="shared" si="174"/>
        <v>0</v>
      </c>
      <c r="H239" s="605">
        <f>'Budget production - DÉTAIL'!G252</f>
        <v>0</v>
      </c>
      <c r="I239" s="606">
        <f t="shared" si="175"/>
        <v>0</v>
      </c>
      <c r="J239" s="730"/>
      <c r="K239" s="419" t="s">
        <v>1646</v>
      </c>
      <c r="L239" s="419" t="s">
        <v>1646</v>
      </c>
      <c r="M239" s="419" t="s">
        <v>1646</v>
      </c>
      <c r="O239" s="819" t="str">
        <f t="shared" si="166"/>
        <v/>
      </c>
      <c r="P239" s="819" t="str">
        <f t="shared" si="167"/>
        <v/>
      </c>
      <c r="Q239" s="819" t="str">
        <f t="shared" si="168"/>
        <v/>
      </c>
    </row>
    <row r="240" spans="1:17" ht="14" customHeight="1">
      <c r="A240" s="621" t="s">
        <v>2008</v>
      </c>
      <c r="B240" s="745" t="s">
        <v>1145</v>
      </c>
      <c r="C240" s="722">
        <v>0</v>
      </c>
      <c r="D240" s="722">
        <v>0</v>
      </c>
      <c r="E240" s="604">
        <f t="shared" si="173"/>
        <v>0</v>
      </c>
      <c r="F240" s="722">
        <v>0</v>
      </c>
      <c r="G240" s="604">
        <f t="shared" si="174"/>
        <v>0</v>
      </c>
      <c r="H240" s="605">
        <f>'Budget production - DÉTAIL'!G253</f>
        <v>0</v>
      </c>
      <c r="I240" s="606">
        <f t="shared" si="175"/>
        <v>0</v>
      </c>
      <c r="J240" s="730"/>
      <c r="K240" s="419" t="s">
        <v>1646</v>
      </c>
      <c r="L240" s="419" t="s">
        <v>1646</v>
      </c>
      <c r="M240" s="419" t="s">
        <v>1646</v>
      </c>
      <c r="O240" s="819" t="str">
        <f t="shared" si="166"/>
        <v/>
      </c>
      <c r="P240" s="819" t="str">
        <f t="shared" si="167"/>
        <v/>
      </c>
      <c r="Q240" s="819" t="str">
        <f t="shared" si="168"/>
        <v/>
      </c>
    </row>
    <row r="241" spans="1:17" ht="14" customHeight="1">
      <c r="A241" s="621" t="s">
        <v>2009</v>
      </c>
      <c r="B241" s="745" t="s">
        <v>760</v>
      </c>
      <c r="C241" s="722">
        <v>0</v>
      </c>
      <c r="D241" s="722">
        <v>0</v>
      </c>
      <c r="E241" s="604">
        <f t="shared" si="173"/>
        <v>0</v>
      </c>
      <c r="F241" s="722">
        <v>0</v>
      </c>
      <c r="G241" s="604">
        <f t="shared" si="174"/>
        <v>0</v>
      </c>
      <c r="H241" s="605">
        <f>'Budget production - DÉTAIL'!G254</f>
        <v>0</v>
      </c>
      <c r="I241" s="606">
        <f t="shared" si="175"/>
        <v>0</v>
      </c>
      <c r="J241" s="730"/>
      <c r="K241" s="419" t="s">
        <v>1646</v>
      </c>
      <c r="L241" s="419" t="s">
        <v>1646</v>
      </c>
      <c r="M241" s="419" t="s">
        <v>1646</v>
      </c>
      <c r="O241" s="819" t="str">
        <f t="shared" si="166"/>
        <v/>
      </c>
      <c r="P241" s="819" t="str">
        <f t="shared" si="167"/>
        <v/>
      </c>
      <c r="Q241" s="819" t="str">
        <f t="shared" si="168"/>
        <v/>
      </c>
    </row>
    <row r="242" spans="1:17" ht="14" customHeight="1">
      <c r="A242" s="621" t="s">
        <v>2010</v>
      </c>
      <c r="B242" s="745" t="s">
        <v>761</v>
      </c>
      <c r="C242" s="722">
        <v>0</v>
      </c>
      <c r="D242" s="722">
        <v>0</v>
      </c>
      <c r="E242" s="604">
        <f>+C242+D242</f>
        <v>0</v>
      </c>
      <c r="F242" s="722">
        <v>0</v>
      </c>
      <c r="G242" s="604">
        <f>+E242+F242</f>
        <v>0</v>
      </c>
      <c r="H242" s="605">
        <f>'Budget production - DÉTAIL'!G255</f>
        <v>0</v>
      </c>
      <c r="I242" s="606">
        <f>+H242-G242</f>
        <v>0</v>
      </c>
      <c r="J242" s="730"/>
      <c r="K242" s="419" t="s">
        <v>1646</v>
      </c>
      <c r="L242" s="419" t="s">
        <v>1646</v>
      </c>
      <c r="M242" s="419" t="s">
        <v>1646</v>
      </c>
      <c r="O242" s="819" t="str">
        <f t="shared" si="166"/>
        <v/>
      </c>
      <c r="P242" s="819" t="str">
        <f t="shared" si="167"/>
        <v/>
      </c>
      <c r="Q242" s="819" t="str">
        <f t="shared" si="168"/>
        <v/>
      </c>
    </row>
    <row r="243" spans="1:17" ht="14" customHeight="1">
      <c r="A243" s="621" t="s">
        <v>2871</v>
      </c>
      <c r="B243" s="745" t="s">
        <v>1199</v>
      </c>
      <c r="C243" s="722">
        <v>0</v>
      </c>
      <c r="D243" s="722">
        <v>0</v>
      </c>
      <c r="E243" s="604">
        <f>+C243+D243</f>
        <v>0</v>
      </c>
      <c r="F243" s="722">
        <v>0</v>
      </c>
      <c r="G243" s="604">
        <f>+E243+F243</f>
        <v>0</v>
      </c>
      <c r="H243" s="605">
        <f>'Budget production - DÉTAIL'!G256</f>
        <v>0</v>
      </c>
      <c r="I243" s="606">
        <f>+H243-G243</f>
        <v>0</v>
      </c>
      <c r="J243" s="730"/>
      <c r="K243" s="419" t="s">
        <v>1646</v>
      </c>
      <c r="L243" s="419" t="s">
        <v>1646</v>
      </c>
      <c r="M243" s="419" t="s">
        <v>1646</v>
      </c>
      <c r="O243" s="819" t="str">
        <f t="shared" ref="O243" si="176">IF(OR(K243="Oui",K243="Yes"),G243,"")</f>
        <v/>
      </c>
      <c r="P243" s="819" t="str">
        <f t="shared" ref="P243" si="177">IF(OR(L243="Oui",L243="Yes"),G243,"")</f>
        <v/>
      </c>
      <c r="Q243" s="819" t="str">
        <f t="shared" ref="Q243" si="178">IF(OR(M243="Oui",M243="Yes"),G243,"")</f>
        <v/>
      </c>
    </row>
    <row r="244" spans="1:17" ht="14" customHeight="1">
      <c r="A244" s="621" t="s">
        <v>2872</v>
      </c>
      <c r="B244" s="745" t="s">
        <v>1601</v>
      </c>
      <c r="C244" s="722">
        <v>0</v>
      </c>
      <c r="D244" s="722">
        <v>0</v>
      </c>
      <c r="E244" s="604">
        <f>+C244+D244</f>
        <v>0</v>
      </c>
      <c r="F244" s="722">
        <v>0</v>
      </c>
      <c r="G244" s="604">
        <f>+E244+F244</f>
        <v>0</v>
      </c>
      <c r="H244" s="605">
        <f>'Budget production - DÉTAIL'!G257</f>
        <v>0</v>
      </c>
      <c r="I244" s="606">
        <f>+H244-G244</f>
        <v>0</v>
      </c>
      <c r="J244" s="730"/>
      <c r="K244" s="419" t="s">
        <v>1646</v>
      </c>
      <c r="L244" s="419" t="s">
        <v>1646</v>
      </c>
      <c r="M244" s="419" t="s">
        <v>1646</v>
      </c>
      <c r="O244" s="819" t="str">
        <f t="shared" si="166"/>
        <v/>
      </c>
      <c r="P244" s="819" t="str">
        <f t="shared" si="167"/>
        <v/>
      </c>
      <c r="Q244" s="819" t="str">
        <f t="shared" si="168"/>
        <v/>
      </c>
    </row>
    <row r="245" spans="1:17" ht="14" customHeight="1">
      <c r="A245" s="621" t="s">
        <v>2011</v>
      </c>
      <c r="B245" s="745" t="s">
        <v>787</v>
      </c>
      <c r="C245" s="722">
        <v>0</v>
      </c>
      <c r="D245" s="722">
        <v>0</v>
      </c>
      <c r="E245" s="604">
        <f t="shared" si="173"/>
        <v>0</v>
      </c>
      <c r="F245" s="722">
        <v>0</v>
      </c>
      <c r="G245" s="604">
        <f t="shared" si="174"/>
        <v>0</v>
      </c>
      <c r="H245" s="605">
        <f>'Budget production - DÉTAIL'!G258</f>
        <v>0</v>
      </c>
      <c r="I245" s="606">
        <f t="shared" si="175"/>
        <v>0</v>
      </c>
      <c r="J245" s="730"/>
      <c r="K245" s="419" t="s">
        <v>1646</v>
      </c>
      <c r="L245" s="419" t="s">
        <v>1646</v>
      </c>
      <c r="M245" s="419" t="s">
        <v>1646</v>
      </c>
      <c r="O245" s="819" t="str">
        <f t="shared" si="166"/>
        <v/>
      </c>
      <c r="P245" s="819" t="str">
        <f t="shared" si="167"/>
        <v/>
      </c>
      <c r="Q245" s="819" t="str">
        <f t="shared" si="168"/>
        <v/>
      </c>
    </row>
    <row r="246" spans="1:17" ht="14" customHeight="1">
      <c r="A246" s="624"/>
      <c r="B246" s="609" t="s">
        <v>2012</v>
      </c>
      <c r="C246" s="610">
        <f t="shared" ref="C246:H246" si="179">SUM(C237:C245)</f>
        <v>0</v>
      </c>
      <c r="D246" s="610">
        <f t="shared" si="179"/>
        <v>0</v>
      </c>
      <c r="E246" s="610">
        <f t="shared" si="179"/>
        <v>0</v>
      </c>
      <c r="F246" s="610">
        <f t="shared" si="179"/>
        <v>0</v>
      </c>
      <c r="G246" s="610">
        <f t="shared" si="179"/>
        <v>0</v>
      </c>
      <c r="H246" s="610">
        <f t="shared" si="179"/>
        <v>0</v>
      </c>
      <c r="I246" s="611">
        <f>+H246-G246</f>
        <v>0</v>
      </c>
      <c r="J246" s="813"/>
      <c r="K246" s="813"/>
      <c r="L246" s="813"/>
      <c r="M246" s="813"/>
      <c r="N246" s="813"/>
      <c r="O246" s="844"/>
      <c r="P246" s="844"/>
      <c r="Q246" s="844"/>
    </row>
    <row r="247" spans="1:17" ht="14" customHeight="1">
      <c r="A247" s="624"/>
      <c r="B247" s="613"/>
      <c r="C247" s="614"/>
      <c r="D247" s="614"/>
      <c r="E247" s="614"/>
      <c r="F247" s="614"/>
      <c r="G247" s="614"/>
      <c r="H247" s="614"/>
      <c r="I247" s="521"/>
      <c r="J247" s="520"/>
      <c r="K247" s="520"/>
      <c r="L247" s="520"/>
      <c r="M247" s="520"/>
      <c r="N247" s="520"/>
      <c r="O247" s="843"/>
      <c r="P247" s="843"/>
      <c r="Q247" s="843"/>
    </row>
    <row r="248" spans="1:17" ht="14" customHeight="1">
      <c r="A248" s="596" t="s">
        <v>1747</v>
      </c>
      <c r="B248" s="597" t="s">
        <v>762</v>
      </c>
      <c r="C248" s="598"/>
      <c r="D248" s="614"/>
      <c r="E248" s="614"/>
      <c r="F248" s="614"/>
      <c r="G248" s="614"/>
      <c r="H248" s="614"/>
      <c r="I248" s="521"/>
      <c r="J248" s="520"/>
      <c r="K248" s="520"/>
      <c r="L248" s="520"/>
      <c r="M248" s="520"/>
      <c r="N248" s="520"/>
      <c r="O248" s="843"/>
      <c r="P248" s="843"/>
      <c r="Q248" s="843"/>
    </row>
    <row r="249" spans="1:17" ht="14" customHeight="1">
      <c r="A249" s="621" t="s">
        <v>2013</v>
      </c>
      <c r="B249" s="745" t="s">
        <v>1582</v>
      </c>
      <c r="C249" s="722">
        <v>0</v>
      </c>
      <c r="D249" s="722">
        <v>0</v>
      </c>
      <c r="E249" s="604">
        <f>+C249+D249</f>
        <v>0</v>
      </c>
      <c r="F249" s="722">
        <v>0</v>
      </c>
      <c r="G249" s="604">
        <f>+E249+F249</f>
        <v>0</v>
      </c>
      <c r="H249" s="605">
        <f>'Budget production - DÉTAIL'!G263</f>
        <v>0</v>
      </c>
      <c r="I249" s="606">
        <f t="shared" ref="I249:I260" si="180">+H249-G249</f>
        <v>0</v>
      </c>
      <c r="J249" s="730"/>
      <c r="K249" s="419" t="s">
        <v>1646</v>
      </c>
      <c r="L249" s="419" t="s">
        <v>1646</v>
      </c>
      <c r="M249" s="419" t="s">
        <v>1646</v>
      </c>
      <c r="O249" s="819" t="str">
        <f t="shared" si="166"/>
        <v/>
      </c>
      <c r="P249" s="819" t="str">
        <f t="shared" si="167"/>
        <v/>
      </c>
      <c r="Q249" s="819" t="str">
        <f t="shared" si="168"/>
        <v/>
      </c>
    </row>
    <row r="250" spans="1:17" ht="14" customHeight="1">
      <c r="A250" s="621" t="s">
        <v>2014</v>
      </c>
      <c r="B250" s="745" t="s">
        <v>764</v>
      </c>
      <c r="C250" s="722">
        <v>0</v>
      </c>
      <c r="D250" s="722">
        <v>0</v>
      </c>
      <c r="E250" s="604">
        <f t="shared" ref="E250:E260" si="181">+C250+D250</f>
        <v>0</v>
      </c>
      <c r="F250" s="722">
        <v>0</v>
      </c>
      <c r="G250" s="604">
        <f t="shared" ref="G250:G260" si="182">+E250+F250</f>
        <v>0</v>
      </c>
      <c r="H250" s="605">
        <f>'Budget production - DÉTAIL'!G264</f>
        <v>0</v>
      </c>
      <c r="I250" s="606">
        <f t="shared" si="180"/>
        <v>0</v>
      </c>
      <c r="J250" s="730"/>
      <c r="K250" s="419" t="s">
        <v>1646</v>
      </c>
      <c r="L250" s="419" t="s">
        <v>1646</v>
      </c>
      <c r="M250" s="419" t="s">
        <v>1646</v>
      </c>
      <c r="O250" s="819" t="str">
        <f t="shared" si="166"/>
        <v/>
      </c>
      <c r="P250" s="819" t="str">
        <f t="shared" si="167"/>
        <v/>
      </c>
      <c r="Q250" s="819" t="str">
        <f t="shared" si="168"/>
        <v/>
      </c>
    </row>
    <row r="251" spans="1:17" ht="14" customHeight="1">
      <c r="A251" s="621" t="s">
        <v>2015</v>
      </c>
      <c r="B251" s="745" t="s">
        <v>766</v>
      </c>
      <c r="C251" s="722">
        <v>0</v>
      </c>
      <c r="D251" s="722">
        <v>0</v>
      </c>
      <c r="E251" s="604">
        <f t="shared" si="181"/>
        <v>0</v>
      </c>
      <c r="F251" s="722">
        <v>0</v>
      </c>
      <c r="G251" s="604">
        <f t="shared" si="182"/>
        <v>0</v>
      </c>
      <c r="H251" s="605">
        <f>'Budget production - DÉTAIL'!G265</f>
        <v>0</v>
      </c>
      <c r="I251" s="606">
        <f t="shared" si="180"/>
        <v>0</v>
      </c>
      <c r="J251" s="730"/>
      <c r="K251" s="419" t="s">
        <v>1646</v>
      </c>
      <c r="L251" s="419" t="s">
        <v>1646</v>
      </c>
      <c r="M251" s="419" t="s">
        <v>1646</v>
      </c>
      <c r="O251" s="819" t="str">
        <f t="shared" si="166"/>
        <v/>
      </c>
      <c r="P251" s="819" t="str">
        <f t="shared" si="167"/>
        <v/>
      </c>
      <c r="Q251" s="819" t="str">
        <f t="shared" si="168"/>
        <v/>
      </c>
    </row>
    <row r="252" spans="1:17" ht="14" customHeight="1">
      <c r="A252" s="621" t="s">
        <v>2016</v>
      </c>
      <c r="B252" s="745" t="s">
        <v>1618</v>
      </c>
      <c r="C252" s="722">
        <v>0</v>
      </c>
      <c r="D252" s="722">
        <v>0</v>
      </c>
      <c r="E252" s="604">
        <f t="shared" si="181"/>
        <v>0</v>
      </c>
      <c r="F252" s="722">
        <v>0</v>
      </c>
      <c r="G252" s="604">
        <f t="shared" si="182"/>
        <v>0</v>
      </c>
      <c r="H252" s="605">
        <f>'Budget production - DÉTAIL'!G266</f>
        <v>0</v>
      </c>
      <c r="I252" s="606">
        <f t="shared" si="180"/>
        <v>0</v>
      </c>
      <c r="J252" s="730"/>
      <c r="K252" s="419" t="s">
        <v>1646</v>
      </c>
      <c r="L252" s="419" t="s">
        <v>1646</v>
      </c>
      <c r="M252" s="419" t="s">
        <v>1646</v>
      </c>
      <c r="O252" s="819" t="str">
        <f t="shared" si="166"/>
        <v/>
      </c>
      <c r="P252" s="819" t="str">
        <f t="shared" si="167"/>
        <v/>
      </c>
      <c r="Q252" s="819" t="str">
        <f t="shared" si="168"/>
        <v/>
      </c>
    </row>
    <row r="253" spans="1:17" ht="14" customHeight="1">
      <c r="A253" s="621" t="s">
        <v>2017</v>
      </c>
      <c r="B253" s="745" t="s">
        <v>765</v>
      </c>
      <c r="C253" s="722">
        <v>0</v>
      </c>
      <c r="D253" s="722">
        <v>0</v>
      </c>
      <c r="E253" s="604">
        <f t="shared" si="181"/>
        <v>0</v>
      </c>
      <c r="F253" s="722">
        <v>0</v>
      </c>
      <c r="G253" s="604">
        <f t="shared" si="182"/>
        <v>0</v>
      </c>
      <c r="H253" s="605">
        <f>'Budget production - DÉTAIL'!G267</f>
        <v>0</v>
      </c>
      <c r="I253" s="606">
        <f t="shared" si="180"/>
        <v>0</v>
      </c>
      <c r="J253" s="730"/>
      <c r="K253" s="419" t="s">
        <v>1646</v>
      </c>
      <c r="L253" s="419" t="s">
        <v>1646</v>
      </c>
      <c r="M253" s="419" t="s">
        <v>1646</v>
      </c>
      <c r="O253" s="819" t="str">
        <f t="shared" si="166"/>
        <v/>
      </c>
      <c r="P253" s="819" t="str">
        <f t="shared" si="167"/>
        <v/>
      </c>
      <c r="Q253" s="819" t="str">
        <f t="shared" si="168"/>
        <v/>
      </c>
    </row>
    <row r="254" spans="1:17" ht="14" customHeight="1">
      <c r="A254" s="621" t="s">
        <v>2018</v>
      </c>
      <c r="B254" s="745" t="s">
        <v>767</v>
      </c>
      <c r="C254" s="722">
        <v>0</v>
      </c>
      <c r="D254" s="722">
        <v>0</v>
      </c>
      <c r="E254" s="604">
        <f t="shared" si="181"/>
        <v>0</v>
      </c>
      <c r="F254" s="722">
        <v>0</v>
      </c>
      <c r="G254" s="604">
        <f t="shared" si="182"/>
        <v>0</v>
      </c>
      <c r="H254" s="605">
        <f>'Budget production - DÉTAIL'!G268</f>
        <v>0</v>
      </c>
      <c r="I254" s="606">
        <f t="shared" si="180"/>
        <v>0</v>
      </c>
      <c r="J254" s="730"/>
      <c r="K254" s="419" t="s">
        <v>1646</v>
      </c>
      <c r="L254" s="419" t="s">
        <v>1646</v>
      </c>
      <c r="M254" s="419" t="s">
        <v>1646</v>
      </c>
      <c r="O254" s="819" t="str">
        <f t="shared" si="166"/>
        <v/>
      </c>
      <c r="P254" s="819" t="str">
        <f t="shared" si="167"/>
        <v/>
      </c>
      <c r="Q254" s="819" t="str">
        <f t="shared" si="168"/>
        <v/>
      </c>
    </row>
    <row r="255" spans="1:17" ht="14" customHeight="1">
      <c r="A255" s="621" t="s">
        <v>2019</v>
      </c>
      <c r="B255" s="745" t="s">
        <v>768</v>
      </c>
      <c r="C255" s="722">
        <v>0</v>
      </c>
      <c r="D255" s="722">
        <v>0</v>
      </c>
      <c r="E255" s="604">
        <f t="shared" si="181"/>
        <v>0</v>
      </c>
      <c r="F255" s="722">
        <v>0</v>
      </c>
      <c r="G255" s="604">
        <f t="shared" si="182"/>
        <v>0</v>
      </c>
      <c r="H255" s="605">
        <f>'Budget production - DÉTAIL'!G269</f>
        <v>0</v>
      </c>
      <c r="I255" s="606">
        <f t="shared" si="180"/>
        <v>0</v>
      </c>
      <c r="J255" s="730"/>
      <c r="K255" s="419" t="s">
        <v>1646</v>
      </c>
      <c r="L255" s="419" t="s">
        <v>1646</v>
      </c>
      <c r="M255" s="419" t="s">
        <v>1646</v>
      </c>
      <c r="O255" s="819" t="str">
        <f t="shared" si="166"/>
        <v/>
      </c>
      <c r="P255" s="819" t="str">
        <f t="shared" si="167"/>
        <v/>
      </c>
      <c r="Q255" s="819" t="str">
        <f t="shared" si="168"/>
        <v/>
      </c>
    </row>
    <row r="256" spans="1:17" ht="14" customHeight="1">
      <c r="A256" s="621" t="s">
        <v>2020</v>
      </c>
      <c r="B256" s="745" t="s">
        <v>769</v>
      </c>
      <c r="C256" s="722">
        <v>0</v>
      </c>
      <c r="D256" s="722">
        <v>0</v>
      </c>
      <c r="E256" s="604">
        <f t="shared" si="181"/>
        <v>0</v>
      </c>
      <c r="F256" s="722">
        <v>0</v>
      </c>
      <c r="G256" s="604">
        <f t="shared" si="182"/>
        <v>0</v>
      </c>
      <c r="H256" s="605">
        <f>'Budget production - DÉTAIL'!G270</f>
        <v>0</v>
      </c>
      <c r="I256" s="606">
        <f t="shared" si="180"/>
        <v>0</v>
      </c>
      <c r="J256" s="730"/>
      <c r="K256" s="419" t="s">
        <v>1646</v>
      </c>
      <c r="L256" s="419" t="s">
        <v>1646</v>
      </c>
      <c r="M256" s="419" t="s">
        <v>1646</v>
      </c>
      <c r="O256" s="819" t="str">
        <f t="shared" si="166"/>
        <v/>
      </c>
      <c r="P256" s="819" t="str">
        <f t="shared" si="167"/>
        <v/>
      </c>
      <c r="Q256" s="819" t="str">
        <f t="shared" si="168"/>
        <v/>
      </c>
    </row>
    <row r="257" spans="1:17" ht="14" customHeight="1">
      <c r="A257" s="621" t="s">
        <v>2021</v>
      </c>
      <c r="B257" s="745" t="s">
        <v>770</v>
      </c>
      <c r="C257" s="722">
        <v>0</v>
      </c>
      <c r="D257" s="722">
        <v>0</v>
      </c>
      <c r="E257" s="604">
        <f>+C257+D257</f>
        <v>0</v>
      </c>
      <c r="F257" s="722">
        <v>0</v>
      </c>
      <c r="G257" s="604">
        <f>+E257+F257</f>
        <v>0</v>
      </c>
      <c r="H257" s="605">
        <f>'Budget production - DÉTAIL'!G271</f>
        <v>0</v>
      </c>
      <c r="I257" s="606">
        <f>+H257-G257</f>
        <v>0</v>
      </c>
      <c r="J257" s="730"/>
      <c r="K257" s="419" t="s">
        <v>1646</v>
      </c>
      <c r="L257" s="419" t="s">
        <v>1646</v>
      </c>
      <c r="M257" s="419" t="s">
        <v>1646</v>
      </c>
      <c r="O257" s="819" t="str">
        <f t="shared" si="166"/>
        <v/>
      </c>
      <c r="P257" s="819" t="str">
        <f t="shared" si="167"/>
        <v/>
      </c>
      <c r="Q257" s="819" t="str">
        <f t="shared" si="168"/>
        <v/>
      </c>
    </row>
    <row r="258" spans="1:17" ht="14" customHeight="1">
      <c r="A258" s="621" t="s">
        <v>2873</v>
      </c>
      <c r="B258" s="745" t="s">
        <v>1199</v>
      </c>
      <c r="C258" s="722">
        <v>0</v>
      </c>
      <c r="D258" s="722">
        <v>0</v>
      </c>
      <c r="E258" s="604">
        <f>+C258+D258</f>
        <v>0</v>
      </c>
      <c r="F258" s="722">
        <v>0</v>
      </c>
      <c r="G258" s="604">
        <f>+E258+F258</f>
        <v>0</v>
      </c>
      <c r="H258" s="605">
        <f>'Budget production - DÉTAIL'!G272</f>
        <v>0</v>
      </c>
      <c r="I258" s="606">
        <f>+H258-G258</f>
        <v>0</v>
      </c>
      <c r="J258" s="730"/>
      <c r="K258" s="419" t="s">
        <v>1646</v>
      </c>
      <c r="L258" s="419" t="s">
        <v>1646</v>
      </c>
      <c r="M258" s="419" t="s">
        <v>1646</v>
      </c>
      <c r="O258" s="819" t="str">
        <f t="shared" ref="O258" si="183">IF(OR(K258="Oui",K258="Yes"),G258,"")</f>
        <v/>
      </c>
      <c r="P258" s="819" t="str">
        <f t="shared" ref="P258" si="184">IF(OR(L258="Oui",L258="Yes"),G258,"")</f>
        <v/>
      </c>
      <c r="Q258" s="819" t="str">
        <f t="shared" ref="Q258" si="185">IF(OR(M258="Oui",M258="Yes"),G258,"")</f>
        <v/>
      </c>
    </row>
    <row r="259" spans="1:17" ht="14" customHeight="1">
      <c r="A259" s="621" t="s">
        <v>2874</v>
      </c>
      <c r="B259" s="745" t="s">
        <v>1601</v>
      </c>
      <c r="C259" s="722">
        <v>0</v>
      </c>
      <c r="D259" s="722">
        <v>0</v>
      </c>
      <c r="E259" s="604">
        <f>+C259+D259</f>
        <v>0</v>
      </c>
      <c r="F259" s="722">
        <v>0</v>
      </c>
      <c r="G259" s="604">
        <f>+E259+F259</f>
        <v>0</v>
      </c>
      <c r="H259" s="605">
        <f>'Budget production - DÉTAIL'!G273</f>
        <v>0</v>
      </c>
      <c r="I259" s="606">
        <f>+H259-G259</f>
        <v>0</v>
      </c>
      <c r="J259" s="730"/>
      <c r="K259" s="419" t="s">
        <v>1646</v>
      </c>
      <c r="L259" s="419" t="s">
        <v>1646</v>
      </c>
      <c r="M259" s="419" t="s">
        <v>1646</v>
      </c>
      <c r="O259" s="819" t="str">
        <f t="shared" si="166"/>
        <v/>
      </c>
      <c r="P259" s="819" t="str">
        <f t="shared" si="167"/>
        <v/>
      </c>
      <c r="Q259" s="819" t="str">
        <f t="shared" si="168"/>
        <v/>
      </c>
    </row>
    <row r="260" spans="1:17" ht="14" customHeight="1">
      <c r="A260" s="621" t="s">
        <v>2022</v>
      </c>
      <c r="B260" s="745" t="s">
        <v>787</v>
      </c>
      <c r="C260" s="722">
        <v>0</v>
      </c>
      <c r="D260" s="722">
        <v>0</v>
      </c>
      <c r="E260" s="604">
        <f t="shared" si="181"/>
        <v>0</v>
      </c>
      <c r="F260" s="722">
        <v>0</v>
      </c>
      <c r="G260" s="604">
        <f t="shared" si="182"/>
        <v>0</v>
      </c>
      <c r="H260" s="605">
        <f>'Budget production - DÉTAIL'!G274</f>
        <v>0</v>
      </c>
      <c r="I260" s="606">
        <f t="shared" si="180"/>
        <v>0</v>
      </c>
      <c r="J260" s="730"/>
      <c r="K260" s="419" t="s">
        <v>1646</v>
      </c>
      <c r="L260" s="419" t="s">
        <v>1646</v>
      </c>
      <c r="M260" s="419" t="s">
        <v>1646</v>
      </c>
      <c r="O260" s="819" t="str">
        <f t="shared" si="166"/>
        <v/>
      </c>
      <c r="P260" s="819" t="str">
        <f t="shared" si="167"/>
        <v/>
      </c>
      <c r="Q260" s="819" t="str">
        <f t="shared" si="168"/>
        <v/>
      </c>
    </row>
    <row r="261" spans="1:17" ht="14" customHeight="1">
      <c r="A261" s="624"/>
      <c r="B261" s="609" t="s">
        <v>2023</v>
      </c>
      <c r="C261" s="610">
        <f t="shared" ref="C261:H261" si="186">SUM(C249:C260)</f>
        <v>0</v>
      </c>
      <c r="D261" s="610">
        <f t="shared" si="186"/>
        <v>0</v>
      </c>
      <c r="E261" s="610">
        <f t="shared" si="186"/>
        <v>0</v>
      </c>
      <c r="F261" s="610">
        <f t="shared" si="186"/>
        <v>0</v>
      </c>
      <c r="G261" s="610">
        <f t="shared" si="186"/>
        <v>0</v>
      </c>
      <c r="H261" s="610">
        <f t="shared" si="186"/>
        <v>0</v>
      </c>
      <c r="I261" s="611">
        <f>+H261-G261</f>
        <v>0</v>
      </c>
      <c r="J261" s="813"/>
      <c r="K261" s="813"/>
      <c r="L261" s="813"/>
      <c r="M261" s="813"/>
      <c r="N261" s="813"/>
      <c r="O261" s="844"/>
      <c r="P261" s="844"/>
      <c r="Q261" s="844"/>
    </row>
    <row r="262" spans="1:17" ht="14" customHeight="1">
      <c r="A262" s="624"/>
      <c r="B262" s="613"/>
      <c r="C262" s="614"/>
      <c r="D262" s="614"/>
      <c r="E262" s="614"/>
      <c r="F262" s="614"/>
      <c r="G262" s="614"/>
      <c r="H262" s="614"/>
      <c r="I262" s="521"/>
      <c r="J262" s="520"/>
      <c r="K262" s="520"/>
      <c r="L262" s="520"/>
      <c r="M262" s="520"/>
      <c r="N262" s="520"/>
      <c r="O262" s="843"/>
      <c r="P262" s="843"/>
      <c r="Q262" s="843"/>
    </row>
    <row r="263" spans="1:17" ht="14" customHeight="1">
      <c r="A263" s="596" t="s">
        <v>1748</v>
      </c>
      <c r="B263" s="597" t="s">
        <v>771</v>
      </c>
      <c r="C263" s="598"/>
      <c r="D263" s="614"/>
      <c r="E263" s="614"/>
      <c r="F263" s="614"/>
      <c r="G263" s="614"/>
      <c r="H263" s="614"/>
      <c r="I263" s="521"/>
      <c r="J263" s="520"/>
      <c r="K263" s="520"/>
      <c r="L263" s="520"/>
      <c r="M263" s="520"/>
      <c r="N263" s="520"/>
      <c r="O263" s="843"/>
      <c r="P263" s="843"/>
      <c r="Q263" s="843"/>
    </row>
    <row r="264" spans="1:17" ht="14" customHeight="1">
      <c r="A264" s="621" t="s">
        <v>2024</v>
      </c>
      <c r="B264" s="745" t="s">
        <v>772</v>
      </c>
      <c r="C264" s="722">
        <v>0</v>
      </c>
      <c r="D264" s="722">
        <v>0</v>
      </c>
      <c r="E264" s="604">
        <f>+C264+D264</f>
        <v>0</v>
      </c>
      <c r="F264" s="722">
        <v>0</v>
      </c>
      <c r="G264" s="604">
        <f>+E264+F264</f>
        <v>0</v>
      </c>
      <c r="H264" s="605">
        <f>'Budget production - DÉTAIL'!G279</f>
        <v>0</v>
      </c>
      <c r="I264" s="606">
        <f t="shared" ref="I264:I286" si="187">+H264-G264</f>
        <v>0</v>
      </c>
      <c r="J264" s="730"/>
      <c r="K264" s="419" t="s">
        <v>1646</v>
      </c>
      <c r="L264" s="419" t="s">
        <v>1646</v>
      </c>
      <c r="M264" s="419" t="s">
        <v>1646</v>
      </c>
      <c r="O264" s="819" t="str">
        <f t="shared" si="166"/>
        <v/>
      </c>
      <c r="P264" s="819" t="str">
        <f t="shared" si="167"/>
        <v/>
      </c>
      <c r="Q264" s="819" t="str">
        <f t="shared" si="168"/>
        <v/>
      </c>
    </row>
    <row r="265" spans="1:17" ht="14" customHeight="1">
      <c r="A265" s="621" t="s">
        <v>2025</v>
      </c>
      <c r="B265" s="745" t="s">
        <v>773</v>
      </c>
      <c r="C265" s="722">
        <v>0</v>
      </c>
      <c r="D265" s="722">
        <v>0</v>
      </c>
      <c r="E265" s="604">
        <f t="shared" ref="E265:E286" si="188">+C265+D265</f>
        <v>0</v>
      </c>
      <c r="F265" s="722">
        <v>0</v>
      </c>
      <c r="G265" s="604">
        <f t="shared" ref="G265:G286" si="189">+E265+F265</f>
        <v>0</v>
      </c>
      <c r="H265" s="605">
        <f>'Budget production - DÉTAIL'!G280</f>
        <v>0</v>
      </c>
      <c r="I265" s="606">
        <f t="shared" si="187"/>
        <v>0</v>
      </c>
      <c r="J265" s="730"/>
      <c r="K265" s="419" t="s">
        <v>1646</v>
      </c>
      <c r="L265" s="419" t="s">
        <v>1646</v>
      </c>
      <c r="M265" s="419" t="s">
        <v>1646</v>
      </c>
      <c r="O265" s="819" t="str">
        <f t="shared" si="166"/>
        <v/>
      </c>
      <c r="P265" s="819" t="str">
        <f t="shared" si="167"/>
        <v/>
      </c>
      <c r="Q265" s="819" t="str">
        <f t="shared" si="168"/>
        <v/>
      </c>
    </row>
    <row r="266" spans="1:17" ht="14" customHeight="1">
      <c r="A266" s="621" t="s">
        <v>2026</v>
      </c>
      <c r="B266" s="745" t="s">
        <v>774</v>
      </c>
      <c r="C266" s="722">
        <v>0</v>
      </c>
      <c r="D266" s="722">
        <v>0</v>
      </c>
      <c r="E266" s="604">
        <f t="shared" si="188"/>
        <v>0</v>
      </c>
      <c r="F266" s="722">
        <v>0</v>
      </c>
      <c r="G266" s="604">
        <f t="shared" si="189"/>
        <v>0</v>
      </c>
      <c r="H266" s="605">
        <f>'Budget production - DÉTAIL'!G281</f>
        <v>0</v>
      </c>
      <c r="I266" s="606">
        <f t="shared" si="187"/>
        <v>0</v>
      </c>
      <c r="J266" s="730"/>
      <c r="K266" s="419" t="s">
        <v>1646</v>
      </c>
      <c r="L266" s="419" t="s">
        <v>1646</v>
      </c>
      <c r="M266" s="419" t="s">
        <v>1646</v>
      </c>
      <c r="O266" s="819" t="str">
        <f t="shared" si="166"/>
        <v/>
      </c>
      <c r="P266" s="819" t="str">
        <f t="shared" si="167"/>
        <v/>
      </c>
      <c r="Q266" s="819" t="str">
        <f t="shared" si="168"/>
        <v/>
      </c>
    </row>
    <row r="267" spans="1:17" ht="14" customHeight="1">
      <c r="A267" s="621" t="s">
        <v>2027</v>
      </c>
      <c r="B267" s="745" t="s">
        <v>775</v>
      </c>
      <c r="C267" s="722">
        <v>0</v>
      </c>
      <c r="D267" s="722">
        <v>0</v>
      </c>
      <c r="E267" s="604">
        <f t="shared" si="188"/>
        <v>0</v>
      </c>
      <c r="F267" s="722">
        <v>0</v>
      </c>
      <c r="G267" s="604">
        <f t="shared" si="189"/>
        <v>0</v>
      </c>
      <c r="H267" s="605">
        <f>'Budget production - DÉTAIL'!G282</f>
        <v>0</v>
      </c>
      <c r="I267" s="606">
        <f t="shared" si="187"/>
        <v>0</v>
      </c>
      <c r="J267" s="730"/>
      <c r="K267" s="419" t="s">
        <v>1646</v>
      </c>
      <c r="L267" s="419" t="s">
        <v>1646</v>
      </c>
      <c r="M267" s="419" t="s">
        <v>1646</v>
      </c>
      <c r="O267" s="819" t="str">
        <f t="shared" si="166"/>
        <v/>
      </c>
      <c r="P267" s="819" t="str">
        <f t="shared" si="167"/>
        <v/>
      </c>
      <c r="Q267" s="819" t="str">
        <f t="shared" si="168"/>
        <v/>
      </c>
    </row>
    <row r="268" spans="1:17" ht="14" customHeight="1">
      <c r="A268" s="621" t="s">
        <v>2028</v>
      </c>
      <c r="B268" s="745" t="s">
        <v>1146</v>
      </c>
      <c r="C268" s="722">
        <v>0</v>
      </c>
      <c r="D268" s="722">
        <v>0</v>
      </c>
      <c r="E268" s="604">
        <f t="shared" si="188"/>
        <v>0</v>
      </c>
      <c r="F268" s="722">
        <v>0</v>
      </c>
      <c r="G268" s="604">
        <f t="shared" si="189"/>
        <v>0</v>
      </c>
      <c r="H268" s="605">
        <f>'Budget production - DÉTAIL'!G283</f>
        <v>0</v>
      </c>
      <c r="I268" s="606">
        <f t="shared" si="187"/>
        <v>0</v>
      </c>
      <c r="J268" s="730"/>
      <c r="K268" s="419" t="s">
        <v>1646</v>
      </c>
      <c r="L268" s="419" t="s">
        <v>1646</v>
      </c>
      <c r="M268" s="419" t="s">
        <v>1646</v>
      </c>
      <c r="O268" s="819" t="str">
        <f t="shared" si="166"/>
        <v/>
      </c>
      <c r="P268" s="819" t="str">
        <f t="shared" si="167"/>
        <v/>
      </c>
      <c r="Q268" s="819" t="str">
        <f t="shared" si="168"/>
        <v/>
      </c>
    </row>
    <row r="269" spans="1:17" ht="14" customHeight="1">
      <c r="A269" s="621" t="s">
        <v>2029</v>
      </c>
      <c r="B269" s="745" t="s">
        <v>776</v>
      </c>
      <c r="C269" s="722">
        <v>0</v>
      </c>
      <c r="D269" s="722">
        <v>0</v>
      </c>
      <c r="E269" s="604">
        <f t="shared" si="188"/>
        <v>0</v>
      </c>
      <c r="F269" s="722">
        <v>0</v>
      </c>
      <c r="G269" s="604">
        <f t="shared" si="189"/>
        <v>0</v>
      </c>
      <c r="H269" s="605">
        <f>'Budget production - DÉTAIL'!G284</f>
        <v>0</v>
      </c>
      <c r="I269" s="606">
        <f t="shared" si="187"/>
        <v>0</v>
      </c>
      <c r="J269" s="730"/>
      <c r="K269" s="419" t="s">
        <v>1646</v>
      </c>
      <c r="L269" s="419" t="s">
        <v>1646</v>
      </c>
      <c r="M269" s="419" t="s">
        <v>1646</v>
      </c>
      <c r="O269" s="819" t="str">
        <f t="shared" si="166"/>
        <v/>
      </c>
      <c r="P269" s="819" t="str">
        <f t="shared" si="167"/>
        <v/>
      </c>
      <c r="Q269" s="819" t="str">
        <f t="shared" si="168"/>
        <v/>
      </c>
    </row>
    <row r="270" spans="1:17" ht="14" customHeight="1">
      <c r="A270" s="621" t="s">
        <v>2030</v>
      </c>
      <c r="B270" s="745" t="s">
        <v>806</v>
      </c>
      <c r="C270" s="722">
        <v>0</v>
      </c>
      <c r="D270" s="722">
        <v>0</v>
      </c>
      <c r="E270" s="604">
        <f t="shared" si="188"/>
        <v>0</v>
      </c>
      <c r="F270" s="722">
        <v>0</v>
      </c>
      <c r="G270" s="604">
        <f t="shared" si="189"/>
        <v>0</v>
      </c>
      <c r="H270" s="605">
        <f>'Budget production - DÉTAIL'!G285</f>
        <v>0</v>
      </c>
      <c r="I270" s="606">
        <f t="shared" si="187"/>
        <v>0</v>
      </c>
      <c r="J270" s="730"/>
      <c r="K270" s="419" t="s">
        <v>1646</v>
      </c>
      <c r="L270" s="419" t="s">
        <v>1646</v>
      </c>
      <c r="M270" s="419" t="s">
        <v>1646</v>
      </c>
      <c r="O270" s="819" t="str">
        <f t="shared" si="166"/>
        <v/>
      </c>
      <c r="P270" s="819" t="str">
        <f t="shared" si="167"/>
        <v/>
      </c>
      <c r="Q270" s="819" t="str">
        <f t="shared" si="168"/>
        <v/>
      </c>
    </row>
    <row r="271" spans="1:17" ht="14" customHeight="1">
      <c r="A271" s="621" t="s">
        <v>2031</v>
      </c>
      <c r="B271" s="745" t="s">
        <v>778</v>
      </c>
      <c r="C271" s="722">
        <v>0</v>
      </c>
      <c r="D271" s="722">
        <v>0</v>
      </c>
      <c r="E271" s="604">
        <f t="shared" si="188"/>
        <v>0</v>
      </c>
      <c r="F271" s="722">
        <v>0</v>
      </c>
      <c r="G271" s="604">
        <f t="shared" si="189"/>
        <v>0</v>
      </c>
      <c r="H271" s="605">
        <f>'Budget production - DÉTAIL'!G286</f>
        <v>0</v>
      </c>
      <c r="I271" s="606">
        <f t="shared" si="187"/>
        <v>0</v>
      </c>
      <c r="J271" s="730"/>
      <c r="K271" s="419" t="s">
        <v>1646</v>
      </c>
      <c r="L271" s="419" t="s">
        <v>1646</v>
      </c>
      <c r="M271" s="419" t="s">
        <v>1646</v>
      </c>
      <c r="O271" s="819" t="str">
        <f t="shared" si="166"/>
        <v/>
      </c>
      <c r="P271" s="819" t="str">
        <f t="shared" si="167"/>
        <v/>
      </c>
      <c r="Q271" s="819" t="str">
        <f t="shared" si="168"/>
        <v/>
      </c>
    </row>
    <row r="272" spans="1:17" ht="14" customHeight="1">
      <c r="A272" s="621" t="s">
        <v>2032</v>
      </c>
      <c r="B272" s="745" t="s">
        <v>777</v>
      </c>
      <c r="C272" s="722">
        <v>0</v>
      </c>
      <c r="D272" s="722">
        <v>0</v>
      </c>
      <c r="E272" s="604">
        <f t="shared" si="188"/>
        <v>0</v>
      </c>
      <c r="F272" s="722">
        <v>0</v>
      </c>
      <c r="G272" s="604">
        <f t="shared" si="189"/>
        <v>0</v>
      </c>
      <c r="H272" s="605">
        <f>'Budget production - DÉTAIL'!G287</f>
        <v>0</v>
      </c>
      <c r="I272" s="606">
        <f t="shared" si="187"/>
        <v>0</v>
      </c>
      <c r="J272" s="730"/>
      <c r="K272" s="419" t="s">
        <v>1646</v>
      </c>
      <c r="L272" s="419" t="s">
        <v>1646</v>
      </c>
      <c r="M272" s="419" t="s">
        <v>1646</v>
      </c>
      <c r="O272" s="819" t="str">
        <f t="shared" si="166"/>
        <v/>
      </c>
      <c r="P272" s="819" t="str">
        <f t="shared" si="167"/>
        <v/>
      </c>
      <c r="Q272" s="819" t="str">
        <f t="shared" si="168"/>
        <v/>
      </c>
    </row>
    <row r="273" spans="1:17" ht="14" customHeight="1">
      <c r="A273" s="621" t="s">
        <v>2033</v>
      </c>
      <c r="B273" s="745" t="s">
        <v>779</v>
      </c>
      <c r="C273" s="722">
        <v>0</v>
      </c>
      <c r="D273" s="722">
        <v>0</v>
      </c>
      <c r="E273" s="604">
        <f t="shared" si="188"/>
        <v>0</v>
      </c>
      <c r="F273" s="722">
        <v>0</v>
      </c>
      <c r="G273" s="604">
        <f t="shared" si="189"/>
        <v>0</v>
      </c>
      <c r="H273" s="605">
        <f>'Budget production - DÉTAIL'!G288</f>
        <v>0</v>
      </c>
      <c r="I273" s="606">
        <f t="shared" si="187"/>
        <v>0</v>
      </c>
      <c r="J273" s="730"/>
      <c r="K273" s="419" t="s">
        <v>1646</v>
      </c>
      <c r="L273" s="419" t="s">
        <v>1646</v>
      </c>
      <c r="M273" s="419" t="s">
        <v>1646</v>
      </c>
      <c r="O273" s="819" t="str">
        <f t="shared" si="166"/>
        <v/>
      </c>
      <c r="P273" s="819" t="str">
        <f t="shared" si="167"/>
        <v/>
      </c>
      <c r="Q273" s="819" t="str">
        <f t="shared" si="168"/>
        <v/>
      </c>
    </row>
    <row r="274" spans="1:17" ht="14" customHeight="1">
      <c r="A274" s="621" t="s">
        <v>2034</v>
      </c>
      <c r="B274" s="745" t="s">
        <v>780</v>
      </c>
      <c r="C274" s="722">
        <v>0</v>
      </c>
      <c r="D274" s="722">
        <v>0</v>
      </c>
      <c r="E274" s="604">
        <f t="shared" si="188"/>
        <v>0</v>
      </c>
      <c r="F274" s="722">
        <v>0</v>
      </c>
      <c r="G274" s="604">
        <f t="shared" si="189"/>
        <v>0</v>
      </c>
      <c r="H274" s="605">
        <f>'Budget production - DÉTAIL'!G289</f>
        <v>0</v>
      </c>
      <c r="I274" s="606">
        <f t="shared" si="187"/>
        <v>0</v>
      </c>
      <c r="J274" s="730"/>
      <c r="K274" s="419" t="s">
        <v>1646</v>
      </c>
      <c r="L274" s="419" t="s">
        <v>1646</v>
      </c>
      <c r="M274" s="419" t="s">
        <v>1646</v>
      </c>
      <c r="O274" s="819" t="str">
        <f t="shared" si="166"/>
        <v/>
      </c>
      <c r="P274" s="819" t="str">
        <f t="shared" si="167"/>
        <v/>
      </c>
      <c r="Q274" s="819" t="str">
        <f t="shared" si="168"/>
        <v/>
      </c>
    </row>
    <row r="275" spans="1:17" ht="14" customHeight="1">
      <c r="A275" s="621" t="s">
        <v>2035</v>
      </c>
      <c r="B275" s="745" t="s">
        <v>781</v>
      </c>
      <c r="C275" s="722">
        <v>0</v>
      </c>
      <c r="D275" s="722">
        <v>0</v>
      </c>
      <c r="E275" s="604">
        <f t="shared" si="188"/>
        <v>0</v>
      </c>
      <c r="F275" s="722">
        <v>0</v>
      </c>
      <c r="G275" s="604">
        <f t="shared" si="189"/>
        <v>0</v>
      </c>
      <c r="H275" s="605">
        <f>'Budget production - DÉTAIL'!G290</f>
        <v>0</v>
      </c>
      <c r="I275" s="606">
        <f t="shared" si="187"/>
        <v>0</v>
      </c>
      <c r="J275" s="730"/>
      <c r="K275" s="419" t="s">
        <v>1646</v>
      </c>
      <c r="L275" s="419" t="s">
        <v>1646</v>
      </c>
      <c r="M275" s="419" t="s">
        <v>1646</v>
      </c>
      <c r="O275" s="819" t="str">
        <f t="shared" si="166"/>
        <v/>
      </c>
      <c r="P275" s="819" t="str">
        <f t="shared" si="167"/>
        <v/>
      </c>
      <c r="Q275" s="819" t="str">
        <f t="shared" si="168"/>
        <v/>
      </c>
    </row>
    <row r="276" spans="1:17" ht="14" customHeight="1">
      <c r="A276" s="621" t="s">
        <v>2036</v>
      </c>
      <c r="B276" s="745" t="s">
        <v>782</v>
      </c>
      <c r="C276" s="722">
        <v>0</v>
      </c>
      <c r="D276" s="722">
        <v>0</v>
      </c>
      <c r="E276" s="604">
        <f t="shared" si="188"/>
        <v>0</v>
      </c>
      <c r="F276" s="722">
        <v>0</v>
      </c>
      <c r="G276" s="604">
        <f t="shared" si="189"/>
        <v>0</v>
      </c>
      <c r="H276" s="605">
        <f>'Budget production - DÉTAIL'!G291</f>
        <v>0</v>
      </c>
      <c r="I276" s="606">
        <f t="shared" si="187"/>
        <v>0</v>
      </c>
      <c r="J276" s="730"/>
      <c r="K276" s="419" t="s">
        <v>1646</v>
      </c>
      <c r="L276" s="419" t="s">
        <v>1646</v>
      </c>
      <c r="M276" s="419" t="s">
        <v>1646</v>
      </c>
      <c r="O276" s="819" t="str">
        <f t="shared" si="166"/>
        <v/>
      </c>
      <c r="P276" s="819" t="str">
        <f t="shared" si="167"/>
        <v/>
      </c>
      <c r="Q276" s="819" t="str">
        <f t="shared" si="168"/>
        <v/>
      </c>
    </row>
    <row r="277" spans="1:17" ht="14" customHeight="1">
      <c r="A277" s="621" t="s">
        <v>2037</v>
      </c>
      <c r="B277" s="745" t="s">
        <v>2792</v>
      </c>
      <c r="C277" s="722">
        <v>0</v>
      </c>
      <c r="D277" s="722">
        <v>0</v>
      </c>
      <c r="E277" s="604">
        <f t="shared" si="188"/>
        <v>0</v>
      </c>
      <c r="F277" s="722">
        <v>0</v>
      </c>
      <c r="G277" s="604">
        <f t="shared" si="189"/>
        <v>0</v>
      </c>
      <c r="H277" s="605">
        <f>'Budget production - DÉTAIL'!G292</f>
        <v>0</v>
      </c>
      <c r="I277" s="606">
        <f t="shared" si="187"/>
        <v>0</v>
      </c>
      <c r="J277" s="730"/>
      <c r="K277" s="419" t="s">
        <v>1646</v>
      </c>
      <c r="L277" s="419" t="s">
        <v>1646</v>
      </c>
      <c r="M277" s="419" t="s">
        <v>1646</v>
      </c>
      <c r="O277" s="819" t="str">
        <f t="shared" si="166"/>
        <v/>
      </c>
      <c r="P277" s="819" t="str">
        <f t="shared" si="167"/>
        <v/>
      </c>
      <c r="Q277" s="819" t="str">
        <f t="shared" si="168"/>
        <v/>
      </c>
    </row>
    <row r="278" spans="1:17" ht="14" customHeight="1">
      <c r="A278" s="621" t="s">
        <v>2038</v>
      </c>
      <c r="B278" s="745" t="s">
        <v>890</v>
      </c>
      <c r="C278" s="722">
        <v>0</v>
      </c>
      <c r="D278" s="722">
        <v>0</v>
      </c>
      <c r="E278" s="604">
        <f t="shared" si="188"/>
        <v>0</v>
      </c>
      <c r="F278" s="722">
        <v>0</v>
      </c>
      <c r="G278" s="604">
        <f t="shared" si="189"/>
        <v>0</v>
      </c>
      <c r="H278" s="605">
        <f>'Budget production - DÉTAIL'!G293</f>
        <v>0</v>
      </c>
      <c r="I278" s="606">
        <f t="shared" si="187"/>
        <v>0</v>
      </c>
      <c r="J278" s="730"/>
      <c r="K278" s="419" t="s">
        <v>1646</v>
      </c>
      <c r="L278" s="419" t="s">
        <v>1646</v>
      </c>
      <c r="M278" s="419" t="s">
        <v>1646</v>
      </c>
      <c r="O278" s="819" t="str">
        <f t="shared" si="166"/>
        <v/>
      </c>
      <c r="P278" s="819" t="str">
        <f t="shared" si="167"/>
        <v/>
      </c>
      <c r="Q278" s="819" t="str">
        <f t="shared" si="168"/>
        <v/>
      </c>
    </row>
    <row r="279" spans="1:17" ht="14" customHeight="1">
      <c r="A279" s="621" t="s">
        <v>2040</v>
      </c>
      <c r="B279" s="745" t="s">
        <v>783</v>
      </c>
      <c r="C279" s="722">
        <v>0</v>
      </c>
      <c r="D279" s="722">
        <v>0</v>
      </c>
      <c r="E279" s="604">
        <f t="shared" si="188"/>
        <v>0</v>
      </c>
      <c r="F279" s="722">
        <v>0</v>
      </c>
      <c r="G279" s="604">
        <f t="shared" si="189"/>
        <v>0</v>
      </c>
      <c r="H279" s="605">
        <f>'Budget production - DÉTAIL'!G294</f>
        <v>0</v>
      </c>
      <c r="I279" s="606">
        <f t="shared" si="187"/>
        <v>0</v>
      </c>
      <c r="J279" s="730"/>
      <c r="K279" s="419" t="s">
        <v>1646</v>
      </c>
      <c r="L279" s="419" t="s">
        <v>1646</v>
      </c>
      <c r="M279" s="419" t="s">
        <v>1646</v>
      </c>
      <c r="O279" s="819" t="str">
        <f t="shared" si="166"/>
        <v/>
      </c>
      <c r="P279" s="819" t="str">
        <f t="shared" si="167"/>
        <v/>
      </c>
      <c r="Q279" s="819" t="str">
        <f t="shared" si="168"/>
        <v/>
      </c>
    </row>
    <row r="280" spans="1:17" ht="14" customHeight="1">
      <c r="A280" s="621" t="s">
        <v>2041</v>
      </c>
      <c r="B280" s="745" t="s">
        <v>784</v>
      </c>
      <c r="C280" s="722">
        <v>0</v>
      </c>
      <c r="D280" s="722">
        <v>0</v>
      </c>
      <c r="E280" s="604">
        <f t="shared" si="188"/>
        <v>0</v>
      </c>
      <c r="F280" s="722">
        <v>0</v>
      </c>
      <c r="G280" s="604">
        <f t="shared" si="189"/>
        <v>0</v>
      </c>
      <c r="H280" s="605">
        <f>'Budget production - DÉTAIL'!G295</f>
        <v>0</v>
      </c>
      <c r="I280" s="606">
        <f t="shared" si="187"/>
        <v>0</v>
      </c>
      <c r="J280" s="730"/>
      <c r="K280" s="419" t="s">
        <v>1646</v>
      </c>
      <c r="L280" s="419" t="s">
        <v>1646</v>
      </c>
      <c r="M280" s="419" t="s">
        <v>1646</v>
      </c>
      <c r="O280" s="819" t="str">
        <f t="shared" si="166"/>
        <v/>
      </c>
      <c r="P280" s="819" t="str">
        <f t="shared" si="167"/>
        <v/>
      </c>
      <c r="Q280" s="819" t="str">
        <f t="shared" si="168"/>
        <v/>
      </c>
    </row>
    <row r="281" spans="1:17" ht="14" customHeight="1">
      <c r="A281" s="621" t="s">
        <v>2042</v>
      </c>
      <c r="B281" s="745" t="s">
        <v>785</v>
      </c>
      <c r="C281" s="722">
        <v>0</v>
      </c>
      <c r="D281" s="722">
        <v>0</v>
      </c>
      <c r="E281" s="604">
        <f t="shared" si="188"/>
        <v>0</v>
      </c>
      <c r="F281" s="722">
        <v>0</v>
      </c>
      <c r="G281" s="604">
        <f t="shared" si="189"/>
        <v>0</v>
      </c>
      <c r="H281" s="605">
        <f>'Budget production - DÉTAIL'!G296</f>
        <v>0</v>
      </c>
      <c r="I281" s="606">
        <f t="shared" si="187"/>
        <v>0</v>
      </c>
      <c r="J281" s="730"/>
      <c r="K281" s="419" t="s">
        <v>1646</v>
      </c>
      <c r="L281" s="419" t="s">
        <v>1646</v>
      </c>
      <c r="M281" s="419" t="s">
        <v>1646</v>
      </c>
      <c r="O281" s="819" t="str">
        <f t="shared" si="166"/>
        <v/>
      </c>
      <c r="P281" s="819" t="str">
        <f t="shared" si="167"/>
        <v/>
      </c>
      <c r="Q281" s="819" t="str">
        <f t="shared" si="168"/>
        <v/>
      </c>
    </row>
    <row r="282" spans="1:17" ht="14" customHeight="1">
      <c r="A282" s="621" t="s">
        <v>2043</v>
      </c>
      <c r="B282" s="745" t="s">
        <v>786</v>
      </c>
      <c r="C282" s="722">
        <v>0</v>
      </c>
      <c r="D282" s="722">
        <v>0</v>
      </c>
      <c r="E282" s="604">
        <f t="shared" si="188"/>
        <v>0</v>
      </c>
      <c r="F282" s="722">
        <v>0</v>
      </c>
      <c r="G282" s="604">
        <f t="shared" si="189"/>
        <v>0</v>
      </c>
      <c r="H282" s="605">
        <f>'Budget production - DÉTAIL'!G297</f>
        <v>0</v>
      </c>
      <c r="I282" s="606">
        <f t="shared" si="187"/>
        <v>0</v>
      </c>
      <c r="J282" s="730"/>
      <c r="K282" s="419" t="s">
        <v>1646</v>
      </c>
      <c r="L282" s="419" t="s">
        <v>1646</v>
      </c>
      <c r="M282" s="419" t="s">
        <v>1646</v>
      </c>
      <c r="O282" s="819" t="str">
        <f t="shared" si="166"/>
        <v/>
      </c>
      <c r="P282" s="819" t="str">
        <f t="shared" si="167"/>
        <v/>
      </c>
      <c r="Q282" s="819" t="str">
        <f t="shared" si="168"/>
        <v/>
      </c>
    </row>
    <row r="283" spans="1:17" ht="14" customHeight="1">
      <c r="A283" s="621" t="s">
        <v>2044</v>
      </c>
      <c r="B283" s="745" t="s">
        <v>789</v>
      </c>
      <c r="C283" s="722">
        <v>0</v>
      </c>
      <c r="D283" s="722">
        <v>0</v>
      </c>
      <c r="E283" s="604">
        <f t="shared" si="188"/>
        <v>0</v>
      </c>
      <c r="F283" s="722">
        <v>0</v>
      </c>
      <c r="G283" s="604">
        <f t="shared" si="189"/>
        <v>0</v>
      </c>
      <c r="H283" s="605">
        <f>'Budget production - DÉTAIL'!G298</f>
        <v>0</v>
      </c>
      <c r="I283" s="606">
        <f t="shared" si="187"/>
        <v>0</v>
      </c>
      <c r="J283" s="730"/>
      <c r="K283" s="419" t="s">
        <v>1646</v>
      </c>
      <c r="L283" s="419" t="s">
        <v>1646</v>
      </c>
      <c r="M283" s="419" t="s">
        <v>1646</v>
      </c>
      <c r="O283" s="819" t="str">
        <f t="shared" si="166"/>
        <v/>
      </c>
      <c r="P283" s="819" t="str">
        <f t="shared" si="167"/>
        <v/>
      </c>
      <c r="Q283" s="819" t="str">
        <f t="shared" si="168"/>
        <v/>
      </c>
    </row>
    <row r="284" spans="1:17" ht="14" customHeight="1">
      <c r="A284" s="621" t="s">
        <v>2875</v>
      </c>
      <c r="B284" s="745" t="s">
        <v>1199</v>
      </c>
      <c r="C284" s="722">
        <v>0</v>
      </c>
      <c r="D284" s="722">
        <v>0</v>
      </c>
      <c r="E284" s="604">
        <f t="shared" ref="E284" si="190">+C284+D284</f>
        <v>0</v>
      </c>
      <c r="F284" s="722">
        <v>0</v>
      </c>
      <c r="G284" s="604">
        <f t="shared" ref="G284" si="191">+E284+F284</f>
        <v>0</v>
      </c>
      <c r="H284" s="605">
        <f>'Budget production - DÉTAIL'!G299</f>
        <v>0</v>
      </c>
      <c r="I284" s="606">
        <f t="shared" ref="I284" si="192">+H284-G284</f>
        <v>0</v>
      </c>
      <c r="J284" s="730"/>
      <c r="K284" s="419" t="s">
        <v>1646</v>
      </c>
      <c r="L284" s="419" t="s">
        <v>1646</v>
      </c>
      <c r="M284" s="419" t="s">
        <v>1646</v>
      </c>
      <c r="O284" s="819" t="str">
        <f t="shared" ref="O284" si="193">IF(OR(K284="Oui",K284="Yes"),G284,"")</f>
        <v/>
      </c>
      <c r="P284" s="819" t="str">
        <f t="shared" ref="P284" si="194">IF(OR(L284="Oui",L284="Yes"),G284,"")</f>
        <v/>
      </c>
      <c r="Q284" s="819" t="str">
        <f t="shared" ref="Q284" si="195">IF(OR(M284="Oui",M284="Yes"),G284,"")</f>
        <v/>
      </c>
    </row>
    <row r="285" spans="1:17" ht="14" customHeight="1">
      <c r="A285" s="621" t="s">
        <v>2876</v>
      </c>
      <c r="B285" s="745" t="s">
        <v>1601</v>
      </c>
      <c r="C285" s="722">
        <v>0</v>
      </c>
      <c r="D285" s="722">
        <v>0</v>
      </c>
      <c r="E285" s="604">
        <f t="shared" si="188"/>
        <v>0</v>
      </c>
      <c r="F285" s="722">
        <v>0</v>
      </c>
      <c r="G285" s="604">
        <f t="shared" si="189"/>
        <v>0</v>
      </c>
      <c r="H285" s="605">
        <f>'Budget production - DÉTAIL'!G300</f>
        <v>0</v>
      </c>
      <c r="I285" s="606">
        <f t="shared" si="187"/>
        <v>0</v>
      </c>
      <c r="J285" s="730"/>
      <c r="K285" s="419" t="s">
        <v>1646</v>
      </c>
      <c r="L285" s="419" t="s">
        <v>1646</v>
      </c>
      <c r="M285" s="419" t="s">
        <v>1646</v>
      </c>
      <c r="O285" s="819" t="str">
        <f t="shared" si="166"/>
        <v/>
      </c>
      <c r="P285" s="819" t="str">
        <f t="shared" si="167"/>
        <v/>
      </c>
      <c r="Q285" s="819" t="str">
        <f t="shared" si="168"/>
        <v/>
      </c>
    </row>
    <row r="286" spans="1:17" ht="14" customHeight="1">
      <c r="A286" s="621" t="s">
        <v>2045</v>
      </c>
      <c r="B286" s="745" t="s">
        <v>787</v>
      </c>
      <c r="C286" s="722">
        <v>0</v>
      </c>
      <c r="D286" s="722">
        <v>0</v>
      </c>
      <c r="E286" s="604">
        <f t="shared" si="188"/>
        <v>0</v>
      </c>
      <c r="F286" s="722">
        <v>0</v>
      </c>
      <c r="G286" s="604">
        <f t="shared" si="189"/>
        <v>0</v>
      </c>
      <c r="H286" s="605">
        <f>'Budget production - DÉTAIL'!G301</f>
        <v>0</v>
      </c>
      <c r="I286" s="606">
        <f t="shared" si="187"/>
        <v>0</v>
      </c>
      <c r="J286" s="730"/>
      <c r="K286" s="419" t="s">
        <v>1646</v>
      </c>
      <c r="L286" s="419" t="s">
        <v>1646</v>
      </c>
      <c r="M286" s="419" t="s">
        <v>1646</v>
      </c>
      <c r="O286" s="819" t="str">
        <f t="shared" si="166"/>
        <v/>
      </c>
      <c r="P286" s="819" t="str">
        <f t="shared" si="167"/>
        <v/>
      </c>
      <c r="Q286" s="819" t="str">
        <f t="shared" si="168"/>
        <v/>
      </c>
    </row>
    <row r="287" spans="1:17" ht="14" customHeight="1">
      <c r="A287" s="624"/>
      <c r="B287" s="609" t="s">
        <v>2046</v>
      </c>
      <c r="C287" s="610">
        <f t="shared" ref="C287:H287" si="196">SUM(C264:C286)</f>
        <v>0</v>
      </c>
      <c r="D287" s="610">
        <f t="shared" si="196"/>
        <v>0</v>
      </c>
      <c r="E287" s="610">
        <f t="shared" si="196"/>
        <v>0</v>
      </c>
      <c r="F287" s="610">
        <f t="shared" si="196"/>
        <v>0</v>
      </c>
      <c r="G287" s="610">
        <f t="shared" si="196"/>
        <v>0</v>
      </c>
      <c r="H287" s="610">
        <f t="shared" si="196"/>
        <v>0</v>
      </c>
      <c r="I287" s="611">
        <f>+H287-G287</f>
        <v>0</v>
      </c>
      <c r="J287" s="813"/>
      <c r="K287" s="813"/>
      <c r="L287" s="813"/>
      <c r="M287" s="813"/>
      <c r="N287" s="813"/>
      <c r="O287" s="844"/>
      <c r="P287" s="844"/>
      <c r="Q287" s="844"/>
    </row>
    <row r="288" spans="1:17" ht="14" customHeight="1">
      <c r="A288" s="624"/>
      <c r="B288" s="613"/>
      <c r="C288" s="614"/>
      <c r="D288" s="614"/>
      <c r="E288" s="614"/>
      <c r="F288" s="614"/>
      <c r="G288" s="614"/>
      <c r="H288" s="614"/>
      <c r="I288" s="521"/>
      <c r="J288" s="520"/>
      <c r="K288" s="520"/>
      <c r="L288" s="520"/>
      <c r="M288" s="520"/>
      <c r="N288" s="520"/>
      <c r="O288" s="843"/>
      <c r="P288" s="843"/>
      <c r="Q288" s="843"/>
    </row>
    <row r="289" spans="1:17" ht="14" customHeight="1">
      <c r="A289" s="596" t="s">
        <v>1749</v>
      </c>
      <c r="B289" s="597" t="s">
        <v>791</v>
      </c>
      <c r="C289" s="598"/>
      <c r="D289" s="614"/>
      <c r="E289" s="614"/>
      <c r="F289" s="614"/>
      <c r="G289" s="614"/>
      <c r="H289" s="614"/>
      <c r="I289" s="521"/>
      <c r="J289" s="520"/>
      <c r="K289" s="520"/>
      <c r="L289" s="520"/>
      <c r="M289" s="520"/>
      <c r="N289" s="520"/>
      <c r="O289" s="843"/>
      <c r="P289" s="843"/>
      <c r="Q289" s="843"/>
    </row>
    <row r="290" spans="1:17" ht="14" customHeight="1">
      <c r="A290" s="621" t="s">
        <v>2047</v>
      </c>
      <c r="B290" s="745" t="s">
        <v>793</v>
      </c>
      <c r="C290" s="722">
        <v>0</v>
      </c>
      <c r="D290" s="722">
        <v>0</v>
      </c>
      <c r="E290" s="604">
        <f>+C290+D290</f>
        <v>0</v>
      </c>
      <c r="F290" s="722">
        <v>0</v>
      </c>
      <c r="G290" s="604">
        <f>+E290+F290</f>
        <v>0</v>
      </c>
      <c r="H290" s="605">
        <f>'Budget production - DÉTAIL'!G306</f>
        <v>0</v>
      </c>
      <c r="I290" s="606">
        <f t="shared" ref="I290:I303" si="197">+H290-G290</f>
        <v>0</v>
      </c>
      <c r="J290" s="730"/>
      <c r="K290" s="419" t="s">
        <v>1646</v>
      </c>
      <c r="L290" s="419" t="s">
        <v>1646</v>
      </c>
      <c r="M290" s="419" t="s">
        <v>1646</v>
      </c>
      <c r="O290" s="819" t="str">
        <f t="shared" si="166"/>
        <v/>
      </c>
      <c r="P290" s="819" t="str">
        <f t="shared" si="167"/>
        <v/>
      </c>
      <c r="Q290" s="819" t="str">
        <f t="shared" si="168"/>
        <v/>
      </c>
    </row>
    <row r="291" spans="1:17" ht="14" customHeight="1">
      <c r="A291" s="621" t="s">
        <v>2048</v>
      </c>
      <c r="B291" s="745" t="s">
        <v>794</v>
      </c>
      <c r="C291" s="722">
        <v>0</v>
      </c>
      <c r="D291" s="722">
        <v>0</v>
      </c>
      <c r="E291" s="604">
        <f t="shared" ref="E291:E303" si="198">+C291+D291</f>
        <v>0</v>
      </c>
      <c r="F291" s="722">
        <v>0</v>
      </c>
      <c r="G291" s="604">
        <f t="shared" ref="G291:G303" si="199">+E291+F291</f>
        <v>0</v>
      </c>
      <c r="H291" s="605">
        <f>'Budget production - DÉTAIL'!G307</f>
        <v>0</v>
      </c>
      <c r="I291" s="606">
        <f t="shared" si="197"/>
        <v>0</v>
      </c>
      <c r="J291" s="730"/>
      <c r="K291" s="419" t="s">
        <v>1646</v>
      </c>
      <c r="L291" s="419" t="s">
        <v>1646</v>
      </c>
      <c r="M291" s="419" t="s">
        <v>1646</v>
      </c>
      <c r="O291" s="819" t="str">
        <f t="shared" si="166"/>
        <v/>
      </c>
      <c r="P291" s="819" t="str">
        <f t="shared" si="167"/>
        <v/>
      </c>
      <c r="Q291" s="819" t="str">
        <f t="shared" si="168"/>
        <v/>
      </c>
    </row>
    <row r="292" spans="1:17" ht="14" customHeight="1">
      <c r="A292" s="621" t="s">
        <v>2049</v>
      </c>
      <c r="B292" s="745" t="s">
        <v>1147</v>
      </c>
      <c r="C292" s="722">
        <v>0</v>
      </c>
      <c r="D292" s="722">
        <v>0</v>
      </c>
      <c r="E292" s="604">
        <f t="shared" si="198"/>
        <v>0</v>
      </c>
      <c r="F292" s="722">
        <v>0</v>
      </c>
      <c r="G292" s="604">
        <f t="shared" si="199"/>
        <v>0</v>
      </c>
      <c r="H292" s="605">
        <f>'Budget production - DÉTAIL'!G308</f>
        <v>0</v>
      </c>
      <c r="I292" s="606">
        <f t="shared" si="197"/>
        <v>0</v>
      </c>
      <c r="J292" s="730"/>
      <c r="K292" s="419" t="s">
        <v>1646</v>
      </c>
      <c r="L292" s="419" t="s">
        <v>1646</v>
      </c>
      <c r="M292" s="419" t="s">
        <v>1646</v>
      </c>
      <c r="O292" s="819" t="str">
        <f t="shared" si="166"/>
        <v/>
      </c>
      <c r="P292" s="819" t="str">
        <f t="shared" si="167"/>
        <v/>
      </c>
      <c r="Q292" s="819" t="str">
        <f t="shared" si="168"/>
        <v/>
      </c>
    </row>
    <row r="293" spans="1:17" ht="14" customHeight="1">
      <c r="A293" s="621" t="s">
        <v>2050</v>
      </c>
      <c r="B293" s="745" t="s">
        <v>1619</v>
      </c>
      <c r="C293" s="722">
        <v>0</v>
      </c>
      <c r="D293" s="722">
        <v>0</v>
      </c>
      <c r="E293" s="604">
        <f>+C293+D293</f>
        <v>0</v>
      </c>
      <c r="F293" s="722">
        <v>0</v>
      </c>
      <c r="G293" s="604">
        <f>+E293+F293</f>
        <v>0</v>
      </c>
      <c r="H293" s="605">
        <f>'Budget production - DÉTAIL'!G309</f>
        <v>0</v>
      </c>
      <c r="I293" s="606">
        <f>+H293-G293</f>
        <v>0</v>
      </c>
      <c r="J293" s="730"/>
      <c r="K293" s="419" t="s">
        <v>1646</v>
      </c>
      <c r="L293" s="419" t="s">
        <v>1646</v>
      </c>
      <c r="M293" s="419" t="s">
        <v>1646</v>
      </c>
      <c r="O293" s="819" t="str">
        <f t="shared" si="166"/>
        <v/>
      </c>
      <c r="P293" s="819" t="str">
        <f t="shared" si="167"/>
        <v/>
      </c>
      <c r="Q293" s="819" t="str">
        <f t="shared" si="168"/>
        <v/>
      </c>
    </row>
    <row r="294" spans="1:17" ht="14" customHeight="1">
      <c r="A294" s="621" t="s">
        <v>2051</v>
      </c>
      <c r="B294" s="745" t="s">
        <v>795</v>
      </c>
      <c r="C294" s="722">
        <v>0</v>
      </c>
      <c r="D294" s="722">
        <v>0</v>
      </c>
      <c r="E294" s="604">
        <f t="shared" si="198"/>
        <v>0</v>
      </c>
      <c r="F294" s="722">
        <v>0</v>
      </c>
      <c r="G294" s="604">
        <f t="shared" si="199"/>
        <v>0</v>
      </c>
      <c r="H294" s="605">
        <f>'Budget production - DÉTAIL'!G310</f>
        <v>0</v>
      </c>
      <c r="I294" s="606">
        <f t="shared" si="197"/>
        <v>0</v>
      </c>
      <c r="J294" s="730"/>
      <c r="K294" s="419" t="s">
        <v>1646</v>
      </c>
      <c r="L294" s="419" t="s">
        <v>1646</v>
      </c>
      <c r="M294" s="419" t="s">
        <v>1646</v>
      </c>
      <c r="O294" s="819" t="str">
        <f t="shared" si="166"/>
        <v/>
      </c>
      <c r="P294" s="819" t="str">
        <f t="shared" si="167"/>
        <v/>
      </c>
      <c r="Q294" s="819" t="str">
        <f t="shared" si="168"/>
        <v/>
      </c>
    </row>
    <row r="295" spans="1:17" ht="14" customHeight="1">
      <c r="A295" s="621" t="s">
        <v>2052</v>
      </c>
      <c r="B295" s="745" t="s">
        <v>796</v>
      </c>
      <c r="C295" s="722">
        <v>0</v>
      </c>
      <c r="D295" s="722">
        <v>0</v>
      </c>
      <c r="E295" s="604">
        <f t="shared" si="198"/>
        <v>0</v>
      </c>
      <c r="F295" s="722">
        <v>0</v>
      </c>
      <c r="G295" s="604">
        <f t="shared" si="199"/>
        <v>0</v>
      </c>
      <c r="H295" s="605">
        <f>'Budget production - DÉTAIL'!G311</f>
        <v>0</v>
      </c>
      <c r="I295" s="606">
        <f t="shared" si="197"/>
        <v>0</v>
      </c>
      <c r="J295" s="730"/>
      <c r="K295" s="419" t="s">
        <v>1646</v>
      </c>
      <c r="L295" s="419" t="s">
        <v>1646</v>
      </c>
      <c r="M295" s="419" t="s">
        <v>1646</v>
      </c>
      <c r="O295" s="819" t="str">
        <f t="shared" si="166"/>
        <v/>
      </c>
      <c r="P295" s="819" t="str">
        <f t="shared" si="167"/>
        <v/>
      </c>
      <c r="Q295" s="819" t="str">
        <f t="shared" si="168"/>
        <v/>
      </c>
    </row>
    <row r="296" spans="1:17" ht="14" customHeight="1">
      <c r="A296" s="621" t="s">
        <v>2053</v>
      </c>
      <c r="B296" s="745" t="s">
        <v>797</v>
      </c>
      <c r="C296" s="722">
        <v>0</v>
      </c>
      <c r="D296" s="722">
        <v>0</v>
      </c>
      <c r="E296" s="604">
        <f t="shared" si="198"/>
        <v>0</v>
      </c>
      <c r="F296" s="722">
        <v>0</v>
      </c>
      <c r="G296" s="604">
        <f t="shared" si="199"/>
        <v>0</v>
      </c>
      <c r="H296" s="605">
        <f>'Budget production - DÉTAIL'!G312</f>
        <v>0</v>
      </c>
      <c r="I296" s="606">
        <f t="shared" si="197"/>
        <v>0</v>
      </c>
      <c r="J296" s="730"/>
      <c r="K296" s="419" t="s">
        <v>1646</v>
      </c>
      <c r="L296" s="419" t="s">
        <v>1646</v>
      </c>
      <c r="M296" s="419" t="s">
        <v>1646</v>
      </c>
      <c r="O296" s="819" t="str">
        <f t="shared" si="166"/>
        <v/>
      </c>
      <c r="P296" s="819" t="str">
        <f t="shared" si="167"/>
        <v/>
      </c>
      <c r="Q296" s="819" t="str">
        <f t="shared" si="168"/>
        <v/>
      </c>
    </row>
    <row r="297" spans="1:17" ht="14" customHeight="1">
      <c r="A297" s="621" t="s">
        <v>2054</v>
      </c>
      <c r="B297" s="745" t="s">
        <v>798</v>
      </c>
      <c r="C297" s="722">
        <v>0</v>
      </c>
      <c r="D297" s="722">
        <v>0</v>
      </c>
      <c r="E297" s="604">
        <f>+C297+D297</f>
        <v>0</v>
      </c>
      <c r="F297" s="722">
        <v>0</v>
      </c>
      <c r="G297" s="604">
        <f>+E297+F297</f>
        <v>0</v>
      </c>
      <c r="H297" s="605">
        <f>'Budget production - DÉTAIL'!G313</f>
        <v>0</v>
      </c>
      <c r="I297" s="606">
        <f t="shared" si="197"/>
        <v>0</v>
      </c>
      <c r="J297" s="730"/>
      <c r="K297" s="419" t="s">
        <v>1646</v>
      </c>
      <c r="L297" s="419" t="s">
        <v>1646</v>
      </c>
      <c r="M297" s="419" t="s">
        <v>1646</v>
      </c>
      <c r="O297" s="819" t="str">
        <f t="shared" si="166"/>
        <v/>
      </c>
      <c r="P297" s="819" t="str">
        <f t="shared" si="167"/>
        <v/>
      </c>
      <c r="Q297" s="819" t="str">
        <f t="shared" si="168"/>
        <v/>
      </c>
    </row>
    <row r="298" spans="1:17" ht="14" customHeight="1">
      <c r="A298" s="621" t="s">
        <v>2055</v>
      </c>
      <c r="B298" s="745" t="s">
        <v>799</v>
      </c>
      <c r="C298" s="722">
        <v>0</v>
      </c>
      <c r="D298" s="722">
        <v>0</v>
      </c>
      <c r="E298" s="604">
        <f>+C298+D298</f>
        <v>0</v>
      </c>
      <c r="F298" s="722">
        <v>0</v>
      </c>
      <c r="G298" s="604">
        <f>+E298+F298</f>
        <v>0</v>
      </c>
      <c r="H298" s="605">
        <f>'Budget production - DÉTAIL'!G314</f>
        <v>0</v>
      </c>
      <c r="I298" s="606">
        <f t="shared" si="197"/>
        <v>0</v>
      </c>
      <c r="J298" s="730"/>
      <c r="K298" s="419" t="s">
        <v>1646</v>
      </c>
      <c r="L298" s="419" t="s">
        <v>1646</v>
      </c>
      <c r="M298" s="419" t="s">
        <v>1646</v>
      </c>
      <c r="O298" s="819" t="str">
        <f t="shared" si="166"/>
        <v/>
      </c>
      <c r="P298" s="819" t="str">
        <f t="shared" si="167"/>
        <v/>
      </c>
      <c r="Q298" s="819" t="str">
        <f t="shared" si="168"/>
        <v/>
      </c>
    </row>
    <row r="299" spans="1:17" ht="14" customHeight="1">
      <c r="A299" s="621" t="s">
        <v>2056</v>
      </c>
      <c r="B299" s="745" t="s">
        <v>800</v>
      </c>
      <c r="C299" s="722">
        <v>0</v>
      </c>
      <c r="D299" s="722">
        <v>0</v>
      </c>
      <c r="E299" s="604">
        <f t="shared" si="198"/>
        <v>0</v>
      </c>
      <c r="F299" s="722">
        <v>0</v>
      </c>
      <c r="G299" s="604">
        <f t="shared" si="199"/>
        <v>0</v>
      </c>
      <c r="H299" s="605">
        <f>'Budget production - DÉTAIL'!G315</f>
        <v>0</v>
      </c>
      <c r="I299" s="606">
        <f t="shared" si="197"/>
        <v>0</v>
      </c>
      <c r="J299" s="730"/>
      <c r="K299" s="419" t="s">
        <v>1646</v>
      </c>
      <c r="L299" s="419" t="s">
        <v>1646</v>
      </c>
      <c r="M299" s="419" t="s">
        <v>1646</v>
      </c>
      <c r="O299" s="819" t="str">
        <f t="shared" si="166"/>
        <v/>
      </c>
      <c r="P299" s="819" t="str">
        <f t="shared" si="167"/>
        <v/>
      </c>
      <c r="Q299" s="819" t="str">
        <f t="shared" si="168"/>
        <v/>
      </c>
    </row>
    <row r="300" spans="1:17" ht="14" customHeight="1">
      <c r="A300" s="621" t="s">
        <v>2057</v>
      </c>
      <c r="B300" s="745" t="s">
        <v>801</v>
      </c>
      <c r="C300" s="722">
        <v>0</v>
      </c>
      <c r="D300" s="722">
        <v>0</v>
      </c>
      <c r="E300" s="604">
        <f t="shared" si="198"/>
        <v>0</v>
      </c>
      <c r="F300" s="722">
        <v>0</v>
      </c>
      <c r="G300" s="604">
        <f t="shared" si="199"/>
        <v>0</v>
      </c>
      <c r="H300" s="605">
        <f>'Budget production - DÉTAIL'!G316</f>
        <v>0</v>
      </c>
      <c r="I300" s="606">
        <f t="shared" si="197"/>
        <v>0</v>
      </c>
      <c r="J300" s="730"/>
      <c r="K300" s="419" t="s">
        <v>1646</v>
      </c>
      <c r="L300" s="419" t="s">
        <v>1646</v>
      </c>
      <c r="M300" s="419" t="s">
        <v>1646</v>
      </c>
      <c r="O300" s="819" t="str">
        <f t="shared" si="166"/>
        <v/>
      </c>
      <c r="P300" s="819" t="str">
        <f t="shared" si="167"/>
        <v/>
      </c>
      <c r="Q300" s="819" t="str">
        <f t="shared" si="168"/>
        <v/>
      </c>
    </row>
    <row r="301" spans="1:17" ht="14" customHeight="1">
      <c r="A301" s="621" t="s">
        <v>2877</v>
      </c>
      <c r="B301" s="745" t="s">
        <v>1199</v>
      </c>
      <c r="C301" s="722">
        <v>0</v>
      </c>
      <c r="D301" s="722">
        <v>0</v>
      </c>
      <c r="E301" s="604">
        <f t="shared" ref="E301" si="200">+C301+D301</f>
        <v>0</v>
      </c>
      <c r="F301" s="722">
        <v>0</v>
      </c>
      <c r="G301" s="604">
        <f t="shared" ref="G301" si="201">+E301+F301</f>
        <v>0</v>
      </c>
      <c r="H301" s="605">
        <f>'Budget production - DÉTAIL'!G317</f>
        <v>0</v>
      </c>
      <c r="I301" s="606">
        <f t="shared" ref="I301" si="202">+H301-G301</f>
        <v>0</v>
      </c>
      <c r="J301" s="730"/>
      <c r="K301" s="419" t="s">
        <v>1646</v>
      </c>
      <c r="L301" s="419" t="s">
        <v>1646</v>
      </c>
      <c r="M301" s="419" t="s">
        <v>1646</v>
      </c>
      <c r="O301" s="819" t="str">
        <f t="shared" ref="O301" si="203">IF(OR(K301="Oui",K301="Yes"),G301,"")</f>
        <v/>
      </c>
      <c r="P301" s="819" t="str">
        <f t="shared" ref="P301" si="204">IF(OR(L301="Oui",L301="Yes"),G301,"")</f>
        <v/>
      </c>
      <c r="Q301" s="819" t="str">
        <f t="shared" ref="Q301" si="205">IF(OR(M301="Oui",M301="Yes"),G301,"")</f>
        <v/>
      </c>
    </row>
    <row r="302" spans="1:17" ht="14" customHeight="1">
      <c r="A302" s="621" t="s">
        <v>2878</v>
      </c>
      <c r="B302" s="745" t="s">
        <v>1601</v>
      </c>
      <c r="C302" s="722">
        <v>0</v>
      </c>
      <c r="D302" s="722">
        <v>0</v>
      </c>
      <c r="E302" s="604">
        <f t="shared" si="198"/>
        <v>0</v>
      </c>
      <c r="F302" s="722">
        <v>0</v>
      </c>
      <c r="G302" s="604">
        <f t="shared" si="199"/>
        <v>0</v>
      </c>
      <c r="H302" s="605">
        <f>'Budget production - DÉTAIL'!G318</f>
        <v>0</v>
      </c>
      <c r="I302" s="606">
        <f t="shared" si="197"/>
        <v>0</v>
      </c>
      <c r="J302" s="730"/>
      <c r="K302" s="419" t="s">
        <v>1646</v>
      </c>
      <c r="L302" s="419" t="s">
        <v>1646</v>
      </c>
      <c r="M302" s="419" t="s">
        <v>1646</v>
      </c>
      <c r="O302" s="819" t="str">
        <f t="shared" si="166"/>
        <v/>
      </c>
      <c r="P302" s="819" t="str">
        <f t="shared" si="167"/>
        <v/>
      </c>
      <c r="Q302" s="819" t="str">
        <f t="shared" si="168"/>
        <v/>
      </c>
    </row>
    <row r="303" spans="1:17" ht="14" customHeight="1">
      <c r="A303" s="621" t="s">
        <v>2058</v>
      </c>
      <c r="B303" s="745" t="s">
        <v>787</v>
      </c>
      <c r="C303" s="722">
        <v>0</v>
      </c>
      <c r="D303" s="722">
        <v>0</v>
      </c>
      <c r="E303" s="604">
        <f t="shared" si="198"/>
        <v>0</v>
      </c>
      <c r="F303" s="722">
        <v>0</v>
      </c>
      <c r="G303" s="604">
        <f t="shared" si="199"/>
        <v>0</v>
      </c>
      <c r="H303" s="605">
        <f>'Budget production - DÉTAIL'!G319</f>
        <v>0</v>
      </c>
      <c r="I303" s="606">
        <f t="shared" si="197"/>
        <v>0</v>
      </c>
      <c r="J303" s="730"/>
      <c r="K303" s="419" t="s">
        <v>1646</v>
      </c>
      <c r="L303" s="419" t="s">
        <v>1646</v>
      </c>
      <c r="M303" s="419" t="s">
        <v>1646</v>
      </c>
      <c r="O303" s="819" t="str">
        <f t="shared" si="166"/>
        <v/>
      </c>
      <c r="P303" s="819" t="str">
        <f t="shared" si="167"/>
        <v/>
      </c>
      <c r="Q303" s="819" t="str">
        <f t="shared" si="168"/>
        <v/>
      </c>
    </row>
    <row r="304" spans="1:17" ht="14" customHeight="1">
      <c r="A304" s="624"/>
      <c r="B304" s="609" t="s">
        <v>2059</v>
      </c>
      <c r="C304" s="610">
        <f t="shared" ref="C304:H304" si="206">SUM(C290:C303)</f>
        <v>0</v>
      </c>
      <c r="D304" s="610">
        <f t="shared" si="206"/>
        <v>0</v>
      </c>
      <c r="E304" s="610">
        <f t="shared" si="206"/>
        <v>0</v>
      </c>
      <c r="F304" s="610">
        <f t="shared" si="206"/>
        <v>0</v>
      </c>
      <c r="G304" s="610">
        <f t="shared" si="206"/>
        <v>0</v>
      </c>
      <c r="H304" s="610">
        <f t="shared" si="206"/>
        <v>0</v>
      </c>
      <c r="I304" s="611">
        <f>+H304-G304</f>
        <v>0</v>
      </c>
      <c r="J304" s="813"/>
      <c r="K304" s="813"/>
      <c r="L304" s="813"/>
      <c r="M304" s="813"/>
      <c r="N304" s="813"/>
      <c r="O304" s="844"/>
      <c r="P304" s="844"/>
      <c r="Q304" s="844"/>
    </row>
    <row r="305" spans="1:17" ht="14" customHeight="1">
      <c r="A305" s="624"/>
      <c r="B305" s="613"/>
      <c r="C305" s="614"/>
      <c r="D305" s="614"/>
      <c r="E305" s="614"/>
      <c r="F305" s="614"/>
      <c r="G305" s="614"/>
      <c r="H305" s="614"/>
      <c r="I305" s="521"/>
      <c r="J305" s="520"/>
      <c r="K305" s="520"/>
      <c r="L305" s="520"/>
      <c r="M305" s="520"/>
      <c r="N305" s="520"/>
      <c r="O305" s="843"/>
      <c r="P305" s="843"/>
      <c r="Q305" s="843"/>
    </row>
    <row r="306" spans="1:17" ht="14" customHeight="1">
      <c r="A306" s="596" t="s">
        <v>1750</v>
      </c>
      <c r="B306" s="597" t="s">
        <v>1751</v>
      </c>
      <c r="C306" s="598"/>
      <c r="D306" s="614"/>
      <c r="E306" s="614"/>
      <c r="F306" s="614"/>
      <c r="G306" s="614"/>
      <c r="H306" s="614"/>
      <c r="I306" s="521"/>
      <c r="J306" s="520"/>
      <c r="K306" s="520"/>
      <c r="L306" s="520"/>
      <c r="M306" s="520"/>
      <c r="N306" s="520"/>
      <c r="O306" s="843"/>
      <c r="P306" s="843"/>
      <c r="Q306" s="843"/>
    </row>
    <row r="307" spans="1:17" ht="14" customHeight="1">
      <c r="A307" s="621" t="s">
        <v>2060</v>
      </c>
      <c r="B307" s="745" t="s">
        <v>804</v>
      </c>
      <c r="C307" s="722">
        <v>0</v>
      </c>
      <c r="D307" s="722">
        <v>0</v>
      </c>
      <c r="E307" s="604">
        <f>+C307+D307</f>
        <v>0</v>
      </c>
      <c r="F307" s="722">
        <v>0</v>
      </c>
      <c r="G307" s="604">
        <f>+E307+F307</f>
        <v>0</v>
      </c>
      <c r="H307" s="605">
        <f>'Budget production - DÉTAIL'!G324</f>
        <v>0</v>
      </c>
      <c r="I307" s="606">
        <f t="shared" ref="I307:I315" si="207">+H307-G307</f>
        <v>0</v>
      </c>
      <c r="J307" s="730"/>
      <c r="K307" s="419" t="s">
        <v>1646</v>
      </c>
      <c r="L307" s="419" t="s">
        <v>1646</v>
      </c>
      <c r="M307" s="419" t="s">
        <v>1646</v>
      </c>
      <c r="O307" s="819" t="str">
        <f t="shared" ref="O307:O380" si="208">IF(OR(K307="Oui",K307="Yes"),G307,"")</f>
        <v/>
      </c>
      <c r="P307" s="819" t="str">
        <f t="shared" ref="P307:P380" si="209">IF(OR(L307="Oui",L307="Yes"),G307,"")</f>
        <v/>
      </c>
      <c r="Q307" s="819" t="str">
        <f t="shared" ref="Q307:Q380" si="210">IF(OR(M307="Oui",M307="Yes"),G307,"")</f>
        <v/>
      </c>
    </row>
    <row r="308" spans="1:17" ht="14" customHeight="1">
      <c r="A308" s="621" t="s">
        <v>2061</v>
      </c>
      <c r="B308" s="745" t="s">
        <v>805</v>
      </c>
      <c r="C308" s="722">
        <v>0</v>
      </c>
      <c r="D308" s="722">
        <v>0</v>
      </c>
      <c r="E308" s="604">
        <f t="shared" ref="E308:E315" si="211">+C308+D308</f>
        <v>0</v>
      </c>
      <c r="F308" s="722">
        <v>0</v>
      </c>
      <c r="G308" s="604">
        <f t="shared" ref="G308:G315" si="212">+E308+F308</f>
        <v>0</v>
      </c>
      <c r="H308" s="605">
        <f>'Budget production - DÉTAIL'!G325</f>
        <v>0</v>
      </c>
      <c r="I308" s="606">
        <f t="shared" si="207"/>
        <v>0</v>
      </c>
      <c r="J308" s="730"/>
      <c r="K308" s="419" t="s">
        <v>1646</v>
      </c>
      <c r="L308" s="419" t="s">
        <v>1646</v>
      </c>
      <c r="M308" s="419" t="s">
        <v>1646</v>
      </c>
      <c r="O308" s="819" t="str">
        <f t="shared" si="208"/>
        <v/>
      </c>
      <c r="P308" s="819" t="str">
        <f t="shared" si="209"/>
        <v/>
      </c>
      <c r="Q308" s="819" t="str">
        <f t="shared" si="210"/>
        <v/>
      </c>
    </row>
    <row r="309" spans="1:17" ht="14" customHeight="1">
      <c r="A309" s="621" t="s">
        <v>2062</v>
      </c>
      <c r="B309" s="745" t="s">
        <v>806</v>
      </c>
      <c r="C309" s="722">
        <v>0</v>
      </c>
      <c r="D309" s="722">
        <v>0</v>
      </c>
      <c r="E309" s="604">
        <f t="shared" si="211"/>
        <v>0</v>
      </c>
      <c r="F309" s="722">
        <v>0</v>
      </c>
      <c r="G309" s="604">
        <f t="shared" si="212"/>
        <v>0</v>
      </c>
      <c r="H309" s="605">
        <f>'Budget production - DÉTAIL'!G326</f>
        <v>0</v>
      </c>
      <c r="I309" s="606">
        <f t="shared" si="207"/>
        <v>0</v>
      </c>
      <c r="J309" s="730"/>
      <c r="K309" s="419" t="s">
        <v>1646</v>
      </c>
      <c r="L309" s="419" t="s">
        <v>1646</v>
      </c>
      <c r="M309" s="419" t="s">
        <v>1646</v>
      </c>
      <c r="O309" s="819" t="str">
        <f t="shared" si="208"/>
        <v/>
      </c>
      <c r="P309" s="819" t="str">
        <f t="shared" si="209"/>
        <v/>
      </c>
      <c r="Q309" s="819" t="str">
        <f t="shared" si="210"/>
        <v/>
      </c>
    </row>
    <row r="310" spans="1:17" ht="14" customHeight="1">
      <c r="A310" s="621" t="s">
        <v>2063</v>
      </c>
      <c r="B310" s="745" t="s">
        <v>807</v>
      </c>
      <c r="C310" s="722">
        <v>0</v>
      </c>
      <c r="D310" s="722">
        <v>0</v>
      </c>
      <c r="E310" s="604">
        <f t="shared" si="211"/>
        <v>0</v>
      </c>
      <c r="F310" s="722">
        <v>0</v>
      </c>
      <c r="G310" s="604">
        <f t="shared" si="212"/>
        <v>0</v>
      </c>
      <c r="H310" s="605">
        <f>'Budget production - DÉTAIL'!G327</f>
        <v>0</v>
      </c>
      <c r="I310" s="606">
        <f t="shared" si="207"/>
        <v>0</v>
      </c>
      <c r="J310" s="730"/>
      <c r="K310" s="419" t="s">
        <v>1646</v>
      </c>
      <c r="L310" s="419" t="s">
        <v>1646</v>
      </c>
      <c r="M310" s="419" t="s">
        <v>1646</v>
      </c>
      <c r="O310" s="819" t="str">
        <f t="shared" si="208"/>
        <v/>
      </c>
      <c r="P310" s="819" t="str">
        <f t="shared" si="209"/>
        <v/>
      </c>
      <c r="Q310" s="819" t="str">
        <f t="shared" si="210"/>
        <v/>
      </c>
    </row>
    <row r="311" spans="1:17" ht="14" customHeight="1">
      <c r="A311" s="621" t="s">
        <v>2064</v>
      </c>
      <c r="B311" s="745" t="s">
        <v>808</v>
      </c>
      <c r="C311" s="722">
        <v>0</v>
      </c>
      <c r="D311" s="722">
        <v>0</v>
      </c>
      <c r="E311" s="604">
        <f t="shared" si="211"/>
        <v>0</v>
      </c>
      <c r="F311" s="722">
        <v>0</v>
      </c>
      <c r="G311" s="604">
        <f t="shared" si="212"/>
        <v>0</v>
      </c>
      <c r="H311" s="605">
        <f>'Budget production - DÉTAIL'!G328</f>
        <v>0</v>
      </c>
      <c r="I311" s="606">
        <f t="shared" si="207"/>
        <v>0</v>
      </c>
      <c r="J311" s="730"/>
      <c r="K311" s="419" t="s">
        <v>1646</v>
      </c>
      <c r="L311" s="419" t="s">
        <v>1646</v>
      </c>
      <c r="M311" s="419" t="s">
        <v>1646</v>
      </c>
      <c r="O311" s="819" t="str">
        <f t="shared" si="208"/>
        <v/>
      </c>
      <c r="P311" s="819" t="str">
        <f t="shared" si="209"/>
        <v/>
      </c>
      <c r="Q311" s="819" t="str">
        <f t="shared" si="210"/>
        <v/>
      </c>
    </row>
    <row r="312" spans="1:17" ht="14" customHeight="1">
      <c r="A312" s="621" t="s">
        <v>2065</v>
      </c>
      <c r="B312" s="745" t="s">
        <v>809</v>
      </c>
      <c r="C312" s="722">
        <v>0</v>
      </c>
      <c r="D312" s="722">
        <v>0</v>
      </c>
      <c r="E312" s="604">
        <f t="shared" si="211"/>
        <v>0</v>
      </c>
      <c r="F312" s="722">
        <v>0</v>
      </c>
      <c r="G312" s="604">
        <f t="shared" si="212"/>
        <v>0</v>
      </c>
      <c r="H312" s="605">
        <f>'Budget production - DÉTAIL'!G329</f>
        <v>0</v>
      </c>
      <c r="I312" s="606">
        <f t="shared" si="207"/>
        <v>0</v>
      </c>
      <c r="J312" s="730"/>
      <c r="K312" s="419" t="s">
        <v>1646</v>
      </c>
      <c r="L312" s="419" t="s">
        <v>1646</v>
      </c>
      <c r="M312" s="419" t="s">
        <v>1646</v>
      </c>
      <c r="O312" s="819" t="str">
        <f t="shared" si="208"/>
        <v/>
      </c>
      <c r="P312" s="819" t="str">
        <f t="shared" si="209"/>
        <v/>
      </c>
      <c r="Q312" s="819" t="str">
        <f t="shared" si="210"/>
        <v/>
      </c>
    </row>
    <row r="313" spans="1:17" ht="14" customHeight="1">
      <c r="A313" s="621" t="s">
        <v>2879</v>
      </c>
      <c r="B313" s="745" t="s">
        <v>1199</v>
      </c>
      <c r="C313" s="722">
        <v>0</v>
      </c>
      <c r="D313" s="722">
        <v>0</v>
      </c>
      <c r="E313" s="604">
        <f t="shared" ref="E313" si="213">+C313+D313</f>
        <v>0</v>
      </c>
      <c r="F313" s="722">
        <v>0</v>
      </c>
      <c r="G313" s="604">
        <f t="shared" ref="G313" si="214">+E313+F313</f>
        <v>0</v>
      </c>
      <c r="H313" s="605">
        <f>'Budget production - DÉTAIL'!G330</f>
        <v>0</v>
      </c>
      <c r="I313" s="606">
        <f t="shared" ref="I313" si="215">+H313-G313</f>
        <v>0</v>
      </c>
      <c r="J313" s="730"/>
      <c r="K313" s="419" t="s">
        <v>1646</v>
      </c>
      <c r="L313" s="419" t="s">
        <v>1646</v>
      </c>
      <c r="M313" s="419" t="s">
        <v>1646</v>
      </c>
      <c r="O313" s="819" t="str">
        <f t="shared" ref="O313" si="216">IF(OR(K313="Oui",K313="Yes"),G313,"")</f>
        <v/>
      </c>
      <c r="P313" s="819" t="str">
        <f t="shared" ref="P313" si="217">IF(OR(L313="Oui",L313="Yes"),G313,"")</f>
        <v/>
      </c>
      <c r="Q313" s="819" t="str">
        <f t="shared" ref="Q313" si="218">IF(OR(M313="Oui",M313="Yes"),G313,"")</f>
        <v/>
      </c>
    </row>
    <row r="314" spans="1:17" ht="14" customHeight="1">
      <c r="A314" s="621" t="s">
        <v>2880</v>
      </c>
      <c r="B314" s="745" t="s">
        <v>1601</v>
      </c>
      <c r="C314" s="722">
        <v>0</v>
      </c>
      <c r="D314" s="722">
        <v>0</v>
      </c>
      <c r="E314" s="604">
        <f t="shared" si="211"/>
        <v>0</v>
      </c>
      <c r="F314" s="722">
        <v>0</v>
      </c>
      <c r="G314" s="604">
        <f t="shared" si="212"/>
        <v>0</v>
      </c>
      <c r="H314" s="605">
        <f>'Budget production - DÉTAIL'!G331</f>
        <v>0</v>
      </c>
      <c r="I314" s="606">
        <f t="shared" si="207"/>
        <v>0</v>
      </c>
      <c r="J314" s="730"/>
      <c r="K314" s="419" t="s">
        <v>1646</v>
      </c>
      <c r="L314" s="419" t="s">
        <v>1646</v>
      </c>
      <c r="M314" s="419" t="s">
        <v>1646</v>
      </c>
      <c r="O314" s="819" t="str">
        <f t="shared" si="208"/>
        <v/>
      </c>
      <c r="P314" s="819" t="str">
        <f t="shared" si="209"/>
        <v/>
      </c>
      <c r="Q314" s="819" t="str">
        <f t="shared" si="210"/>
        <v/>
      </c>
    </row>
    <row r="315" spans="1:17" ht="14" customHeight="1">
      <c r="A315" s="621" t="s">
        <v>2066</v>
      </c>
      <c r="B315" s="745" t="s">
        <v>787</v>
      </c>
      <c r="C315" s="722">
        <v>0</v>
      </c>
      <c r="D315" s="722">
        <v>0</v>
      </c>
      <c r="E315" s="604">
        <f t="shared" si="211"/>
        <v>0</v>
      </c>
      <c r="F315" s="722">
        <v>0</v>
      </c>
      <c r="G315" s="604">
        <f t="shared" si="212"/>
        <v>0</v>
      </c>
      <c r="H315" s="605">
        <f>'Budget production - DÉTAIL'!G332</f>
        <v>0</v>
      </c>
      <c r="I315" s="606">
        <f t="shared" si="207"/>
        <v>0</v>
      </c>
      <c r="J315" s="730"/>
      <c r="K315" s="419" t="s">
        <v>1646</v>
      </c>
      <c r="L315" s="419" t="s">
        <v>1646</v>
      </c>
      <c r="M315" s="419" t="s">
        <v>1646</v>
      </c>
      <c r="O315" s="819" t="str">
        <f t="shared" si="208"/>
        <v/>
      </c>
      <c r="P315" s="819" t="str">
        <f t="shared" si="209"/>
        <v/>
      </c>
      <c r="Q315" s="819" t="str">
        <f t="shared" si="210"/>
        <v/>
      </c>
    </row>
    <row r="316" spans="1:17" ht="14" customHeight="1">
      <c r="A316" s="624"/>
      <c r="B316" s="609" t="s">
        <v>2067</v>
      </c>
      <c r="C316" s="610">
        <f t="shared" ref="C316:H316" si="219">SUM(C307:C315)</f>
        <v>0</v>
      </c>
      <c r="D316" s="610">
        <f t="shared" si="219"/>
        <v>0</v>
      </c>
      <c r="E316" s="610">
        <f t="shared" si="219"/>
        <v>0</v>
      </c>
      <c r="F316" s="610">
        <f t="shared" si="219"/>
        <v>0</v>
      </c>
      <c r="G316" s="610">
        <f t="shared" si="219"/>
        <v>0</v>
      </c>
      <c r="H316" s="610">
        <f t="shared" si="219"/>
        <v>0</v>
      </c>
      <c r="I316" s="611">
        <f>+H316-G316</f>
        <v>0</v>
      </c>
      <c r="J316" s="813"/>
      <c r="K316" s="813"/>
      <c r="L316" s="813"/>
      <c r="M316" s="813"/>
      <c r="N316" s="813"/>
      <c r="O316" s="844"/>
      <c r="P316" s="844"/>
      <c r="Q316" s="844"/>
    </row>
    <row r="317" spans="1:17" ht="14" customHeight="1">
      <c r="A317" s="624"/>
      <c r="B317" s="613"/>
      <c r="C317" s="614"/>
      <c r="D317" s="614"/>
      <c r="E317" s="614"/>
      <c r="F317" s="614"/>
      <c r="G317" s="614"/>
      <c r="H317" s="614"/>
      <c r="I317" s="521"/>
      <c r="J317" s="520"/>
      <c r="K317" s="520"/>
      <c r="L317" s="520"/>
      <c r="M317" s="520"/>
      <c r="N317" s="520"/>
      <c r="O317" s="843"/>
      <c r="P317" s="843"/>
      <c r="Q317" s="843"/>
    </row>
    <row r="318" spans="1:17" ht="14" customHeight="1">
      <c r="A318" s="596" t="s">
        <v>1752</v>
      </c>
      <c r="B318" s="597" t="s">
        <v>1753</v>
      </c>
      <c r="C318" s="598"/>
      <c r="D318" s="614"/>
      <c r="E318" s="614"/>
      <c r="F318" s="614"/>
      <c r="G318" s="614"/>
      <c r="H318" s="614"/>
      <c r="I318" s="521"/>
      <c r="J318" s="520"/>
      <c r="K318" s="520"/>
      <c r="L318" s="520"/>
      <c r="M318" s="520"/>
      <c r="N318" s="520"/>
      <c r="O318" s="843"/>
      <c r="P318" s="843"/>
      <c r="Q318" s="843"/>
    </row>
    <row r="319" spans="1:17" ht="14" customHeight="1">
      <c r="A319" s="621" t="s">
        <v>2068</v>
      </c>
      <c r="B319" s="745" t="s">
        <v>812</v>
      </c>
      <c r="C319" s="722">
        <v>0</v>
      </c>
      <c r="D319" s="722">
        <v>0</v>
      </c>
      <c r="E319" s="604">
        <f>+C319+D319</f>
        <v>0</v>
      </c>
      <c r="F319" s="722">
        <v>0</v>
      </c>
      <c r="G319" s="604">
        <f>+E319+F319</f>
        <v>0</v>
      </c>
      <c r="H319" s="605">
        <f>'Budget production - DÉTAIL'!G337</f>
        <v>0</v>
      </c>
      <c r="I319" s="606">
        <f t="shared" ref="I319:I330" si="220">+H319-G319</f>
        <v>0</v>
      </c>
      <c r="J319" s="730"/>
      <c r="K319" s="419" t="s">
        <v>1646</v>
      </c>
      <c r="L319" s="419" t="s">
        <v>1646</v>
      </c>
      <c r="M319" s="419" t="s">
        <v>1646</v>
      </c>
      <c r="O319" s="819" t="str">
        <f t="shared" si="208"/>
        <v/>
      </c>
      <c r="P319" s="819" t="str">
        <f t="shared" si="209"/>
        <v/>
      </c>
      <c r="Q319" s="819" t="str">
        <f t="shared" si="210"/>
        <v/>
      </c>
    </row>
    <row r="320" spans="1:17" ht="14" customHeight="1">
      <c r="A320" s="621" t="s">
        <v>2069</v>
      </c>
      <c r="B320" s="745" t="s">
        <v>813</v>
      </c>
      <c r="C320" s="722">
        <v>0</v>
      </c>
      <c r="D320" s="722">
        <v>0</v>
      </c>
      <c r="E320" s="604">
        <f t="shared" ref="E320:E330" si="221">+C320+D320</f>
        <v>0</v>
      </c>
      <c r="F320" s="722">
        <v>0</v>
      </c>
      <c r="G320" s="604">
        <f t="shared" ref="G320:G330" si="222">+E320+F320</f>
        <v>0</v>
      </c>
      <c r="H320" s="605">
        <f>'Budget production - DÉTAIL'!G338</f>
        <v>0</v>
      </c>
      <c r="I320" s="606">
        <f t="shared" si="220"/>
        <v>0</v>
      </c>
      <c r="J320" s="730"/>
      <c r="K320" s="419" t="s">
        <v>1646</v>
      </c>
      <c r="L320" s="419" t="s">
        <v>1646</v>
      </c>
      <c r="M320" s="419" t="s">
        <v>1646</v>
      </c>
      <c r="O320" s="819" t="str">
        <f t="shared" si="208"/>
        <v/>
      </c>
      <c r="P320" s="819" t="str">
        <f t="shared" si="209"/>
        <v/>
      </c>
      <c r="Q320" s="819" t="str">
        <f t="shared" si="210"/>
        <v/>
      </c>
    </row>
    <row r="321" spans="1:17" ht="14" customHeight="1">
      <c r="A321" s="621" t="s">
        <v>2931</v>
      </c>
      <c r="B321" s="745" t="s">
        <v>1583</v>
      </c>
      <c r="C321" s="722">
        <v>0</v>
      </c>
      <c r="D321" s="722">
        <v>0</v>
      </c>
      <c r="E321" s="604">
        <f t="shared" ref="E321" si="223">+C321+D321</f>
        <v>0</v>
      </c>
      <c r="F321" s="722">
        <v>0</v>
      </c>
      <c r="G321" s="604">
        <f t="shared" ref="G321" si="224">+E321+F321</f>
        <v>0</v>
      </c>
      <c r="H321" s="605">
        <f>'Budget production - DÉTAIL'!G339</f>
        <v>0</v>
      </c>
      <c r="I321" s="606">
        <f t="shared" ref="I321" si="225">+H321-G321</f>
        <v>0</v>
      </c>
      <c r="J321" s="730"/>
      <c r="K321" s="419" t="s">
        <v>1646</v>
      </c>
      <c r="L321" s="419" t="s">
        <v>1646</v>
      </c>
      <c r="M321" s="419" t="s">
        <v>1646</v>
      </c>
      <c r="O321" s="819" t="str">
        <f t="shared" ref="O321" si="226">IF(OR(K321="Oui",K321="Yes"),G321,"")</f>
        <v/>
      </c>
      <c r="P321" s="819" t="str">
        <f t="shared" ref="P321" si="227">IF(OR(L321="Oui",L321="Yes"),G321,"")</f>
        <v/>
      </c>
      <c r="Q321" s="819" t="str">
        <f t="shared" ref="Q321" si="228">IF(OR(M321="Oui",M321="Yes"),G321,"")</f>
        <v/>
      </c>
    </row>
    <row r="322" spans="1:17" ht="14" customHeight="1">
      <c r="A322" s="621" t="s">
        <v>2070</v>
      </c>
      <c r="B322" s="745" t="s">
        <v>783</v>
      </c>
      <c r="C322" s="722">
        <v>0</v>
      </c>
      <c r="D322" s="722">
        <v>0</v>
      </c>
      <c r="E322" s="604">
        <f t="shared" si="221"/>
        <v>0</v>
      </c>
      <c r="F322" s="722">
        <v>0</v>
      </c>
      <c r="G322" s="604">
        <f t="shared" si="222"/>
        <v>0</v>
      </c>
      <c r="H322" s="605">
        <f>'Budget production - DÉTAIL'!G340</f>
        <v>0</v>
      </c>
      <c r="I322" s="606">
        <f t="shared" si="220"/>
        <v>0</v>
      </c>
      <c r="J322" s="730"/>
      <c r="K322" s="419" t="s">
        <v>1646</v>
      </c>
      <c r="L322" s="419" t="s">
        <v>1646</v>
      </c>
      <c r="M322" s="419" t="s">
        <v>1646</v>
      </c>
      <c r="O322" s="819" t="str">
        <f t="shared" si="208"/>
        <v/>
      </c>
      <c r="P322" s="819" t="str">
        <f t="shared" si="209"/>
        <v/>
      </c>
      <c r="Q322" s="819" t="str">
        <f t="shared" si="210"/>
        <v/>
      </c>
    </row>
    <row r="323" spans="1:17" ht="14" customHeight="1">
      <c r="A323" s="621" t="s">
        <v>2071</v>
      </c>
      <c r="B323" s="745" t="s">
        <v>780</v>
      </c>
      <c r="C323" s="722">
        <v>0</v>
      </c>
      <c r="D323" s="722">
        <v>0</v>
      </c>
      <c r="E323" s="604">
        <f t="shared" si="221"/>
        <v>0</v>
      </c>
      <c r="F323" s="722">
        <v>0</v>
      </c>
      <c r="G323" s="604">
        <f t="shared" si="222"/>
        <v>0</v>
      </c>
      <c r="H323" s="605">
        <f>'Budget production - DÉTAIL'!G341</f>
        <v>0</v>
      </c>
      <c r="I323" s="606">
        <f t="shared" si="220"/>
        <v>0</v>
      </c>
      <c r="J323" s="730"/>
      <c r="K323" s="419" t="s">
        <v>1646</v>
      </c>
      <c r="L323" s="419" t="s">
        <v>1646</v>
      </c>
      <c r="M323" s="419" t="s">
        <v>1646</v>
      </c>
      <c r="O323" s="819" t="str">
        <f t="shared" si="208"/>
        <v/>
      </c>
      <c r="P323" s="819" t="str">
        <f t="shared" si="209"/>
        <v/>
      </c>
      <c r="Q323" s="819" t="str">
        <f t="shared" si="210"/>
        <v/>
      </c>
    </row>
    <row r="324" spans="1:17" ht="14" customHeight="1">
      <c r="A324" s="621" t="s">
        <v>2072</v>
      </c>
      <c r="B324" s="745" t="s">
        <v>814</v>
      </c>
      <c r="C324" s="722">
        <v>0</v>
      </c>
      <c r="D324" s="722">
        <v>0</v>
      </c>
      <c r="E324" s="604">
        <f t="shared" si="221"/>
        <v>0</v>
      </c>
      <c r="F324" s="722">
        <v>0</v>
      </c>
      <c r="G324" s="604">
        <f t="shared" si="222"/>
        <v>0</v>
      </c>
      <c r="H324" s="605">
        <f>'Budget production - DÉTAIL'!G342</f>
        <v>0</v>
      </c>
      <c r="I324" s="606">
        <f t="shared" si="220"/>
        <v>0</v>
      </c>
      <c r="J324" s="730"/>
      <c r="K324" s="419" t="s">
        <v>1646</v>
      </c>
      <c r="L324" s="419" t="s">
        <v>1646</v>
      </c>
      <c r="M324" s="419" t="s">
        <v>1646</v>
      </c>
      <c r="O324" s="819" t="str">
        <f t="shared" si="208"/>
        <v/>
      </c>
      <c r="P324" s="819" t="str">
        <f t="shared" si="209"/>
        <v/>
      </c>
      <c r="Q324" s="819" t="str">
        <f t="shared" si="210"/>
        <v/>
      </c>
    </row>
    <row r="325" spans="1:17" ht="14" customHeight="1">
      <c r="A325" s="621" t="s">
        <v>2073</v>
      </c>
      <c r="B325" s="745" t="s">
        <v>815</v>
      </c>
      <c r="C325" s="722">
        <v>0</v>
      </c>
      <c r="D325" s="722">
        <v>0</v>
      </c>
      <c r="E325" s="604">
        <f t="shared" si="221"/>
        <v>0</v>
      </c>
      <c r="F325" s="722">
        <v>0</v>
      </c>
      <c r="G325" s="604">
        <f t="shared" si="222"/>
        <v>0</v>
      </c>
      <c r="H325" s="605">
        <f>'Budget production - DÉTAIL'!G343</f>
        <v>0</v>
      </c>
      <c r="I325" s="606">
        <f t="shared" si="220"/>
        <v>0</v>
      </c>
      <c r="J325" s="730"/>
      <c r="K325" s="419" t="s">
        <v>1646</v>
      </c>
      <c r="L325" s="419" t="s">
        <v>1646</v>
      </c>
      <c r="M325" s="419" t="s">
        <v>1646</v>
      </c>
      <c r="O325" s="819" t="str">
        <f t="shared" si="208"/>
        <v/>
      </c>
      <c r="P325" s="819" t="str">
        <f t="shared" si="209"/>
        <v/>
      </c>
      <c r="Q325" s="819" t="str">
        <f t="shared" si="210"/>
        <v/>
      </c>
    </row>
    <row r="326" spans="1:17" ht="14" customHeight="1">
      <c r="A326" s="621" t="s">
        <v>2074</v>
      </c>
      <c r="B326" s="745" t="s">
        <v>816</v>
      </c>
      <c r="C326" s="722">
        <v>0</v>
      </c>
      <c r="D326" s="722">
        <v>0</v>
      </c>
      <c r="E326" s="604">
        <f t="shared" si="221"/>
        <v>0</v>
      </c>
      <c r="F326" s="722">
        <v>0</v>
      </c>
      <c r="G326" s="604">
        <f t="shared" si="222"/>
        <v>0</v>
      </c>
      <c r="H326" s="605">
        <f>'Budget production - DÉTAIL'!G344</f>
        <v>0</v>
      </c>
      <c r="I326" s="606">
        <f t="shared" si="220"/>
        <v>0</v>
      </c>
      <c r="J326" s="730"/>
      <c r="K326" s="419" t="s">
        <v>1646</v>
      </c>
      <c r="L326" s="419" t="s">
        <v>1646</v>
      </c>
      <c r="M326" s="419" t="s">
        <v>1646</v>
      </c>
      <c r="O326" s="819" t="str">
        <f t="shared" si="208"/>
        <v/>
      </c>
      <c r="P326" s="819" t="str">
        <f t="shared" si="209"/>
        <v/>
      </c>
      <c r="Q326" s="819" t="str">
        <f t="shared" si="210"/>
        <v/>
      </c>
    </row>
    <row r="327" spans="1:17" ht="14" customHeight="1">
      <c r="A327" s="621" t="s">
        <v>2075</v>
      </c>
      <c r="B327" s="745" t="s">
        <v>785</v>
      </c>
      <c r="C327" s="722">
        <v>0</v>
      </c>
      <c r="D327" s="722">
        <v>0</v>
      </c>
      <c r="E327" s="604">
        <f t="shared" ref="E327:E328" si="229">+C327+D327</f>
        <v>0</v>
      </c>
      <c r="F327" s="722">
        <v>0</v>
      </c>
      <c r="G327" s="604">
        <f t="shared" ref="G327:G328" si="230">+E327+F327</f>
        <v>0</v>
      </c>
      <c r="H327" s="605">
        <f>'Budget production - DÉTAIL'!G345</f>
        <v>0</v>
      </c>
      <c r="I327" s="606">
        <f t="shared" ref="I327:I328" si="231">+H327-G327</f>
        <v>0</v>
      </c>
      <c r="J327" s="730"/>
      <c r="K327" s="419" t="s">
        <v>1646</v>
      </c>
      <c r="L327" s="419" t="s">
        <v>1646</v>
      </c>
      <c r="M327" s="419" t="s">
        <v>1646</v>
      </c>
      <c r="O327" s="819" t="str">
        <f t="shared" ref="O327:O328" si="232">IF(OR(K327="Oui",K327="Yes"),G327,"")</f>
        <v/>
      </c>
      <c r="P327" s="819" t="str">
        <f t="shared" ref="P327:P328" si="233">IF(OR(L327="Oui",L327="Yes"),G327,"")</f>
        <v/>
      </c>
      <c r="Q327" s="819" t="str">
        <f t="shared" ref="Q327:Q328" si="234">IF(OR(M327="Oui",M327="Yes"),G327,"")</f>
        <v/>
      </c>
    </row>
    <row r="328" spans="1:17" ht="14" customHeight="1">
      <c r="A328" s="621" t="s">
        <v>2881</v>
      </c>
      <c r="B328" s="745" t="s">
        <v>1199</v>
      </c>
      <c r="C328" s="722">
        <v>0</v>
      </c>
      <c r="D328" s="722">
        <v>0</v>
      </c>
      <c r="E328" s="604">
        <f t="shared" si="229"/>
        <v>0</v>
      </c>
      <c r="F328" s="722">
        <v>0</v>
      </c>
      <c r="G328" s="604">
        <f t="shared" si="230"/>
        <v>0</v>
      </c>
      <c r="H328" s="605">
        <f>'Budget production - DÉTAIL'!G346</f>
        <v>0</v>
      </c>
      <c r="I328" s="606">
        <f t="shared" si="231"/>
        <v>0</v>
      </c>
      <c r="J328" s="730"/>
      <c r="K328" s="419" t="s">
        <v>1646</v>
      </c>
      <c r="L328" s="419" t="s">
        <v>1646</v>
      </c>
      <c r="M328" s="419" t="s">
        <v>1646</v>
      </c>
      <c r="O328" s="819" t="str">
        <f t="shared" si="232"/>
        <v/>
      </c>
      <c r="P328" s="819" t="str">
        <f t="shared" si="233"/>
        <v/>
      </c>
      <c r="Q328" s="819" t="str">
        <f t="shared" si="234"/>
        <v/>
      </c>
    </row>
    <row r="329" spans="1:17" ht="14" customHeight="1">
      <c r="A329" s="621" t="s">
        <v>2882</v>
      </c>
      <c r="B329" s="745" t="s">
        <v>1601</v>
      </c>
      <c r="C329" s="722">
        <v>0</v>
      </c>
      <c r="D329" s="722">
        <v>0</v>
      </c>
      <c r="E329" s="604">
        <f t="shared" si="221"/>
        <v>0</v>
      </c>
      <c r="F329" s="722">
        <v>0</v>
      </c>
      <c r="G329" s="604">
        <f t="shared" si="222"/>
        <v>0</v>
      </c>
      <c r="H329" s="605">
        <f>'Budget production - DÉTAIL'!G347</f>
        <v>0</v>
      </c>
      <c r="I329" s="606">
        <f t="shared" si="220"/>
        <v>0</v>
      </c>
      <c r="J329" s="730"/>
      <c r="K329" s="419" t="s">
        <v>1646</v>
      </c>
      <c r="L329" s="419" t="s">
        <v>1646</v>
      </c>
      <c r="M329" s="419" t="s">
        <v>1646</v>
      </c>
      <c r="O329" s="819" t="str">
        <f t="shared" si="208"/>
        <v/>
      </c>
      <c r="P329" s="819" t="str">
        <f t="shared" si="209"/>
        <v/>
      </c>
      <c r="Q329" s="819" t="str">
        <f t="shared" si="210"/>
        <v/>
      </c>
    </row>
    <row r="330" spans="1:17" ht="14" customHeight="1">
      <c r="A330" s="621" t="s">
        <v>2076</v>
      </c>
      <c r="B330" s="745" t="s">
        <v>787</v>
      </c>
      <c r="C330" s="722">
        <v>0</v>
      </c>
      <c r="D330" s="722">
        <v>0</v>
      </c>
      <c r="E330" s="604">
        <f t="shared" si="221"/>
        <v>0</v>
      </c>
      <c r="F330" s="722">
        <v>0</v>
      </c>
      <c r="G330" s="604">
        <f t="shared" si="222"/>
        <v>0</v>
      </c>
      <c r="H330" s="605">
        <f>'Budget production - DÉTAIL'!G348</f>
        <v>0</v>
      </c>
      <c r="I330" s="606">
        <f t="shared" si="220"/>
        <v>0</v>
      </c>
      <c r="J330" s="730"/>
      <c r="K330" s="419" t="s">
        <v>1646</v>
      </c>
      <c r="L330" s="419" t="s">
        <v>1646</v>
      </c>
      <c r="M330" s="419" t="s">
        <v>1646</v>
      </c>
      <c r="O330" s="819" t="str">
        <f t="shared" si="208"/>
        <v/>
      </c>
      <c r="P330" s="819" t="str">
        <f t="shared" si="209"/>
        <v/>
      </c>
      <c r="Q330" s="819" t="str">
        <f t="shared" si="210"/>
        <v/>
      </c>
    </row>
    <row r="331" spans="1:17" ht="14" customHeight="1">
      <c r="A331" s="624"/>
      <c r="B331" s="609" t="s">
        <v>787</v>
      </c>
      <c r="C331" s="610">
        <f t="shared" ref="C331:H331" si="235">SUM(C319:C330)</f>
        <v>0</v>
      </c>
      <c r="D331" s="610">
        <f t="shared" si="235"/>
        <v>0</v>
      </c>
      <c r="E331" s="610">
        <f t="shared" si="235"/>
        <v>0</v>
      </c>
      <c r="F331" s="610">
        <f t="shared" si="235"/>
        <v>0</v>
      </c>
      <c r="G331" s="610">
        <f t="shared" si="235"/>
        <v>0</v>
      </c>
      <c r="H331" s="610">
        <f t="shared" si="235"/>
        <v>0</v>
      </c>
      <c r="I331" s="611">
        <f>+H331-G331</f>
        <v>0</v>
      </c>
      <c r="J331" s="813"/>
      <c r="K331" s="813"/>
      <c r="L331" s="813"/>
      <c r="M331" s="813"/>
      <c r="N331" s="813"/>
      <c r="O331" s="844"/>
      <c r="P331" s="844"/>
      <c r="Q331" s="844"/>
    </row>
    <row r="332" spans="1:17" ht="14" customHeight="1">
      <c r="A332" s="624"/>
      <c r="B332" s="613"/>
      <c r="C332" s="614"/>
      <c r="D332" s="614"/>
      <c r="E332" s="614"/>
      <c r="F332" s="614"/>
      <c r="G332" s="614"/>
      <c r="H332" s="614"/>
      <c r="I332" s="521"/>
      <c r="J332" s="520"/>
      <c r="K332" s="520"/>
      <c r="L332" s="520"/>
      <c r="M332" s="520"/>
      <c r="N332" s="520"/>
      <c r="O332" s="843"/>
      <c r="P332" s="843"/>
      <c r="Q332" s="843"/>
    </row>
    <row r="333" spans="1:17" ht="14" customHeight="1">
      <c r="A333" s="596" t="s">
        <v>1754</v>
      </c>
      <c r="B333" s="597" t="s">
        <v>817</v>
      </c>
      <c r="C333" s="598"/>
      <c r="D333" s="614"/>
      <c r="E333" s="614"/>
      <c r="F333" s="614"/>
      <c r="G333" s="614"/>
      <c r="H333" s="614"/>
      <c r="I333" s="521"/>
      <c r="J333" s="520"/>
      <c r="K333" s="520"/>
      <c r="L333" s="520"/>
      <c r="M333" s="520"/>
      <c r="N333" s="520"/>
      <c r="O333" s="843"/>
      <c r="P333" s="843"/>
      <c r="Q333" s="843"/>
    </row>
    <row r="334" spans="1:17" ht="14" customHeight="1">
      <c r="A334" s="621" t="s">
        <v>2077</v>
      </c>
      <c r="B334" s="745" t="s">
        <v>778</v>
      </c>
      <c r="C334" s="722">
        <v>0</v>
      </c>
      <c r="D334" s="722">
        <v>0</v>
      </c>
      <c r="E334" s="604">
        <f t="shared" ref="E334:E341" si="236">+C334+D334</f>
        <v>0</v>
      </c>
      <c r="F334" s="722">
        <v>0</v>
      </c>
      <c r="G334" s="604">
        <f t="shared" ref="G334:G341" si="237">+E334+F334</f>
        <v>0</v>
      </c>
      <c r="H334" s="605">
        <f>'Budget production - DÉTAIL'!G353</f>
        <v>0</v>
      </c>
      <c r="I334" s="606">
        <f t="shared" ref="I334:I341" si="238">+H334-G334</f>
        <v>0</v>
      </c>
      <c r="J334" s="730"/>
      <c r="K334" s="419" t="s">
        <v>1646</v>
      </c>
      <c r="L334" s="419" t="s">
        <v>1646</v>
      </c>
      <c r="M334" s="419" t="s">
        <v>1646</v>
      </c>
      <c r="O334" s="819" t="str">
        <f t="shared" si="208"/>
        <v/>
      </c>
      <c r="P334" s="819" t="str">
        <f t="shared" si="209"/>
        <v/>
      </c>
      <c r="Q334" s="819" t="str">
        <f t="shared" si="210"/>
        <v/>
      </c>
    </row>
    <row r="335" spans="1:17" ht="14" customHeight="1">
      <c r="A335" s="621" t="s">
        <v>2078</v>
      </c>
      <c r="B335" s="745" t="s">
        <v>777</v>
      </c>
      <c r="C335" s="722">
        <v>0</v>
      </c>
      <c r="D335" s="722">
        <v>0</v>
      </c>
      <c r="E335" s="604">
        <f t="shared" si="236"/>
        <v>0</v>
      </c>
      <c r="F335" s="722">
        <v>0</v>
      </c>
      <c r="G335" s="604">
        <f t="shared" si="237"/>
        <v>0</v>
      </c>
      <c r="H335" s="605">
        <f>'Budget production - DÉTAIL'!G354</f>
        <v>0</v>
      </c>
      <c r="I335" s="606">
        <f t="shared" si="238"/>
        <v>0</v>
      </c>
      <c r="J335" s="730"/>
      <c r="K335" s="419" t="s">
        <v>1646</v>
      </c>
      <c r="L335" s="419" t="s">
        <v>1646</v>
      </c>
      <c r="M335" s="419" t="s">
        <v>1646</v>
      </c>
      <c r="O335" s="819" t="str">
        <f t="shared" si="208"/>
        <v/>
      </c>
      <c r="P335" s="819" t="str">
        <f t="shared" si="209"/>
        <v/>
      </c>
      <c r="Q335" s="819" t="str">
        <f t="shared" si="210"/>
        <v/>
      </c>
    </row>
    <row r="336" spans="1:17" ht="14" customHeight="1">
      <c r="A336" s="621" t="s">
        <v>2079</v>
      </c>
      <c r="B336" s="745" t="s">
        <v>819</v>
      </c>
      <c r="C336" s="722">
        <v>0</v>
      </c>
      <c r="D336" s="722">
        <v>0</v>
      </c>
      <c r="E336" s="604">
        <f t="shared" si="236"/>
        <v>0</v>
      </c>
      <c r="F336" s="722">
        <v>0</v>
      </c>
      <c r="G336" s="604">
        <f t="shared" si="237"/>
        <v>0</v>
      </c>
      <c r="H336" s="605">
        <f>'Budget production - DÉTAIL'!G355</f>
        <v>0</v>
      </c>
      <c r="I336" s="606">
        <f t="shared" si="238"/>
        <v>0</v>
      </c>
      <c r="J336" s="730"/>
      <c r="K336" s="419" t="s">
        <v>1646</v>
      </c>
      <c r="L336" s="419" t="s">
        <v>1646</v>
      </c>
      <c r="M336" s="419" t="s">
        <v>1646</v>
      </c>
      <c r="O336" s="819" t="str">
        <f t="shared" si="208"/>
        <v/>
      </c>
      <c r="P336" s="819" t="str">
        <f t="shared" si="209"/>
        <v/>
      </c>
      <c r="Q336" s="819" t="str">
        <f t="shared" si="210"/>
        <v/>
      </c>
    </row>
    <row r="337" spans="1:17" ht="14" customHeight="1">
      <c r="A337" s="621" t="s">
        <v>2080</v>
      </c>
      <c r="B337" s="745" t="s">
        <v>820</v>
      </c>
      <c r="C337" s="722">
        <v>0</v>
      </c>
      <c r="D337" s="722">
        <v>0</v>
      </c>
      <c r="E337" s="604">
        <f t="shared" si="236"/>
        <v>0</v>
      </c>
      <c r="F337" s="722">
        <v>0</v>
      </c>
      <c r="G337" s="604">
        <f t="shared" si="237"/>
        <v>0</v>
      </c>
      <c r="H337" s="605">
        <f>'Budget production - DÉTAIL'!G356</f>
        <v>0</v>
      </c>
      <c r="I337" s="606">
        <f t="shared" si="238"/>
        <v>0</v>
      </c>
      <c r="J337" s="730"/>
      <c r="K337" s="419" t="s">
        <v>1646</v>
      </c>
      <c r="L337" s="419" t="s">
        <v>1646</v>
      </c>
      <c r="M337" s="419" t="s">
        <v>1646</v>
      </c>
      <c r="O337" s="819" t="str">
        <f t="shared" si="208"/>
        <v/>
      </c>
      <c r="P337" s="819" t="str">
        <f t="shared" si="209"/>
        <v/>
      </c>
      <c r="Q337" s="819" t="str">
        <f t="shared" si="210"/>
        <v/>
      </c>
    </row>
    <row r="338" spans="1:17" ht="14" customHeight="1">
      <c r="A338" s="621" t="s">
        <v>2081</v>
      </c>
      <c r="B338" s="745" t="s">
        <v>821</v>
      </c>
      <c r="C338" s="722">
        <v>0</v>
      </c>
      <c r="D338" s="722">
        <v>0</v>
      </c>
      <c r="E338" s="604">
        <f t="shared" si="236"/>
        <v>0</v>
      </c>
      <c r="F338" s="722">
        <v>0</v>
      </c>
      <c r="G338" s="604">
        <f t="shared" si="237"/>
        <v>0</v>
      </c>
      <c r="H338" s="605">
        <f>'Budget production - DÉTAIL'!G357</f>
        <v>0</v>
      </c>
      <c r="I338" s="606">
        <f t="shared" si="238"/>
        <v>0</v>
      </c>
      <c r="J338" s="730"/>
      <c r="K338" s="419" t="s">
        <v>1646</v>
      </c>
      <c r="L338" s="419" t="s">
        <v>1646</v>
      </c>
      <c r="M338" s="419" t="s">
        <v>1646</v>
      </c>
      <c r="O338" s="819" t="str">
        <f t="shared" si="208"/>
        <v/>
      </c>
      <c r="P338" s="819" t="str">
        <f t="shared" si="209"/>
        <v/>
      </c>
      <c r="Q338" s="819" t="str">
        <f t="shared" si="210"/>
        <v/>
      </c>
    </row>
    <row r="339" spans="1:17" ht="14" customHeight="1">
      <c r="A339" s="621" t="s">
        <v>2883</v>
      </c>
      <c r="B339" s="745" t="s">
        <v>1199</v>
      </c>
      <c r="C339" s="722">
        <v>0</v>
      </c>
      <c r="D339" s="722">
        <v>0</v>
      </c>
      <c r="E339" s="604">
        <f t="shared" si="236"/>
        <v>0</v>
      </c>
      <c r="F339" s="722">
        <v>0</v>
      </c>
      <c r="G339" s="604">
        <f t="shared" si="237"/>
        <v>0</v>
      </c>
      <c r="H339" s="605">
        <f>'Budget production - DÉTAIL'!G358</f>
        <v>0</v>
      </c>
      <c r="I339" s="606">
        <f t="shared" si="238"/>
        <v>0</v>
      </c>
      <c r="J339" s="730"/>
      <c r="K339" s="419" t="s">
        <v>1646</v>
      </c>
      <c r="L339" s="419" t="s">
        <v>1646</v>
      </c>
      <c r="M339" s="419" t="s">
        <v>1646</v>
      </c>
      <c r="O339" s="819" t="str">
        <f t="shared" si="208"/>
        <v/>
      </c>
      <c r="P339" s="819" t="str">
        <f t="shared" si="209"/>
        <v/>
      </c>
      <c r="Q339" s="819" t="str">
        <f t="shared" si="210"/>
        <v/>
      </c>
    </row>
    <row r="340" spans="1:17" ht="14" customHeight="1">
      <c r="A340" s="621" t="s">
        <v>2884</v>
      </c>
      <c r="B340" s="745" t="s">
        <v>1601</v>
      </c>
      <c r="C340" s="722">
        <v>0</v>
      </c>
      <c r="D340" s="722">
        <v>0</v>
      </c>
      <c r="E340" s="604">
        <f t="shared" ref="E340" si="239">+C340+D340</f>
        <v>0</v>
      </c>
      <c r="F340" s="722">
        <v>0</v>
      </c>
      <c r="G340" s="604">
        <f t="shared" ref="G340" si="240">+E340+F340</f>
        <v>0</v>
      </c>
      <c r="H340" s="605">
        <f>'Budget production - DÉTAIL'!G359</f>
        <v>0</v>
      </c>
      <c r="I340" s="606">
        <f t="shared" ref="I340" si="241">+H340-G340</f>
        <v>0</v>
      </c>
      <c r="J340" s="730"/>
      <c r="K340" s="419" t="s">
        <v>1646</v>
      </c>
      <c r="L340" s="419" t="s">
        <v>1646</v>
      </c>
      <c r="M340" s="419" t="s">
        <v>1646</v>
      </c>
      <c r="O340" s="819" t="str">
        <f t="shared" ref="O340" si="242">IF(OR(K340="Oui",K340="Yes"),G340,"")</f>
        <v/>
      </c>
      <c r="P340" s="819" t="str">
        <f t="shared" ref="P340" si="243">IF(OR(L340="Oui",L340="Yes"),G340,"")</f>
        <v/>
      </c>
      <c r="Q340" s="819" t="str">
        <f t="shared" ref="Q340" si="244">IF(OR(M340="Oui",M340="Yes"),G340,"")</f>
        <v/>
      </c>
    </row>
    <row r="341" spans="1:17" ht="14" customHeight="1">
      <c r="A341" s="621" t="s">
        <v>2082</v>
      </c>
      <c r="B341" s="745" t="s">
        <v>787</v>
      </c>
      <c r="C341" s="722">
        <v>0</v>
      </c>
      <c r="D341" s="722">
        <v>0</v>
      </c>
      <c r="E341" s="604">
        <f t="shared" si="236"/>
        <v>0</v>
      </c>
      <c r="F341" s="722">
        <v>0</v>
      </c>
      <c r="G341" s="604">
        <f t="shared" si="237"/>
        <v>0</v>
      </c>
      <c r="H341" s="605">
        <f>'Budget production - DÉTAIL'!G360</f>
        <v>0</v>
      </c>
      <c r="I341" s="606">
        <f t="shared" si="238"/>
        <v>0</v>
      </c>
      <c r="J341" s="730"/>
      <c r="K341" s="419" t="s">
        <v>1646</v>
      </c>
      <c r="L341" s="419" t="s">
        <v>1646</v>
      </c>
      <c r="M341" s="419" t="s">
        <v>1646</v>
      </c>
      <c r="O341" s="819" t="str">
        <f t="shared" si="208"/>
        <v/>
      </c>
      <c r="P341" s="819" t="str">
        <f t="shared" si="209"/>
        <v/>
      </c>
      <c r="Q341" s="819" t="str">
        <f t="shared" si="210"/>
        <v/>
      </c>
    </row>
    <row r="342" spans="1:17" ht="14" customHeight="1">
      <c r="A342" s="624"/>
      <c r="B342" s="609" t="s">
        <v>2083</v>
      </c>
      <c r="C342" s="610">
        <f t="shared" ref="C342:H342" si="245">SUM(C334:C341)</f>
        <v>0</v>
      </c>
      <c r="D342" s="610">
        <f t="shared" si="245"/>
        <v>0</v>
      </c>
      <c r="E342" s="610">
        <f t="shared" si="245"/>
        <v>0</v>
      </c>
      <c r="F342" s="610">
        <f t="shared" si="245"/>
        <v>0</v>
      </c>
      <c r="G342" s="610">
        <f t="shared" si="245"/>
        <v>0</v>
      </c>
      <c r="H342" s="610">
        <f t="shared" si="245"/>
        <v>0</v>
      </c>
      <c r="I342" s="611">
        <f>+H342-G342</f>
        <v>0</v>
      </c>
      <c r="J342" s="813"/>
      <c r="K342" s="813"/>
      <c r="L342" s="813"/>
      <c r="M342" s="813"/>
      <c r="N342" s="813"/>
      <c r="O342" s="844"/>
      <c r="P342" s="844"/>
      <c r="Q342" s="844"/>
    </row>
    <row r="343" spans="1:17" ht="14" customHeight="1">
      <c r="A343" s="624"/>
      <c r="B343" s="613"/>
      <c r="C343" s="614"/>
      <c r="D343" s="614"/>
      <c r="E343" s="614"/>
      <c r="F343" s="614"/>
      <c r="G343" s="614"/>
      <c r="H343" s="614"/>
      <c r="I343" s="521"/>
      <c r="J343" s="520"/>
      <c r="K343" s="520"/>
      <c r="L343" s="520"/>
      <c r="M343" s="520"/>
      <c r="N343" s="520"/>
      <c r="O343" s="843"/>
      <c r="P343" s="843"/>
      <c r="Q343" s="843"/>
    </row>
    <row r="344" spans="1:17" ht="14" customHeight="1">
      <c r="A344" s="596" t="s">
        <v>1755</v>
      </c>
      <c r="B344" s="597" t="s">
        <v>822</v>
      </c>
      <c r="C344" s="598"/>
      <c r="D344" s="614"/>
      <c r="E344" s="614"/>
      <c r="F344" s="614"/>
      <c r="G344" s="614"/>
      <c r="H344" s="614"/>
      <c r="I344" s="521"/>
      <c r="J344" s="520"/>
      <c r="K344" s="520"/>
      <c r="L344" s="520"/>
      <c r="M344" s="520"/>
      <c r="N344" s="520"/>
      <c r="O344" s="843"/>
      <c r="P344" s="843"/>
      <c r="Q344" s="843"/>
    </row>
    <row r="345" spans="1:17" ht="14" customHeight="1">
      <c r="A345" s="621" t="s">
        <v>2084</v>
      </c>
      <c r="B345" s="745" t="s">
        <v>1620</v>
      </c>
      <c r="C345" s="722">
        <v>0</v>
      </c>
      <c r="D345" s="722">
        <v>0</v>
      </c>
      <c r="E345" s="604">
        <f t="shared" ref="E345:E351" si="246">+C345+D345</f>
        <v>0</v>
      </c>
      <c r="F345" s="722">
        <v>0</v>
      </c>
      <c r="G345" s="604">
        <f t="shared" ref="G345:G351" si="247">+E345+F345</f>
        <v>0</v>
      </c>
      <c r="H345" s="605">
        <f>'Budget production - DÉTAIL'!G365</f>
        <v>0</v>
      </c>
      <c r="I345" s="606">
        <f t="shared" ref="I345:I352" si="248">+H345-G345</f>
        <v>0</v>
      </c>
      <c r="J345" s="730"/>
      <c r="K345" s="419" t="s">
        <v>1646</v>
      </c>
      <c r="L345" s="419" t="s">
        <v>1646</v>
      </c>
      <c r="M345" s="419" t="s">
        <v>1646</v>
      </c>
      <c r="O345" s="819" t="str">
        <f t="shared" si="208"/>
        <v/>
      </c>
      <c r="P345" s="819" t="str">
        <f t="shared" si="209"/>
        <v/>
      </c>
      <c r="Q345" s="819" t="str">
        <f t="shared" si="210"/>
        <v/>
      </c>
    </row>
    <row r="346" spans="1:17" ht="14" customHeight="1">
      <c r="A346" s="621" t="s">
        <v>2085</v>
      </c>
      <c r="B346" s="745" t="s">
        <v>824</v>
      </c>
      <c r="C346" s="722">
        <v>0</v>
      </c>
      <c r="D346" s="722">
        <v>0</v>
      </c>
      <c r="E346" s="604">
        <f t="shared" si="246"/>
        <v>0</v>
      </c>
      <c r="F346" s="722">
        <v>0</v>
      </c>
      <c r="G346" s="604">
        <f t="shared" si="247"/>
        <v>0</v>
      </c>
      <c r="H346" s="605">
        <f>'Budget production - DÉTAIL'!G366</f>
        <v>0</v>
      </c>
      <c r="I346" s="606">
        <f t="shared" si="248"/>
        <v>0</v>
      </c>
      <c r="J346" s="730"/>
      <c r="K346" s="419" t="s">
        <v>1646</v>
      </c>
      <c r="L346" s="419" t="s">
        <v>1646</v>
      </c>
      <c r="M346" s="419" t="s">
        <v>1646</v>
      </c>
      <c r="O346" s="819" t="str">
        <f t="shared" si="208"/>
        <v/>
      </c>
      <c r="P346" s="819" t="str">
        <f t="shared" si="209"/>
        <v/>
      </c>
      <c r="Q346" s="819" t="str">
        <f t="shared" si="210"/>
        <v/>
      </c>
    </row>
    <row r="347" spans="1:17" ht="14" customHeight="1">
      <c r="A347" s="621" t="s">
        <v>2086</v>
      </c>
      <c r="B347" s="745" t="s">
        <v>825</v>
      </c>
      <c r="C347" s="722">
        <v>0</v>
      </c>
      <c r="D347" s="722">
        <v>0</v>
      </c>
      <c r="E347" s="604">
        <f t="shared" si="246"/>
        <v>0</v>
      </c>
      <c r="F347" s="722">
        <v>0</v>
      </c>
      <c r="G347" s="604">
        <f t="shared" si="247"/>
        <v>0</v>
      </c>
      <c r="H347" s="605">
        <f>'Budget production - DÉTAIL'!G367</f>
        <v>0</v>
      </c>
      <c r="I347" s="606">
        <f t="shared" si="248"/>
        <v>0</v>
      </c>
      <c r="J347" s="730"/>
      <c r="K347" s="419" t="s">
        <v>1646</v>
      </c>
      <c r="L347" s="419" t="s">
        <v>1646</v>
      </c>
      <c r="M347" s="419" t="s">
        <v>1646</v>
      </c>
      <c r="O347" s="819" t="str">
        <f t="shared" si="208"/>
        <v/>
      </c>
      <c r="P347" s="819" t="str">
        <f t="shared" si="209"/>
        <v/>
      </c>
      <c r="Q347" s="819" t="str">
        <f t="shared" si="210"/>
        <v/>
      </c>
    </row>
    <row r="348" spans="1:17" ht="14" customHeight="1">
      <c r="A348" s="621" t="s">
        <v>2087</v>
      </c>
      <c r="B348" s="745" t="s">
        <v>826</v>
      </c>
      <c r="C348" s="722">
        <v>0</v>
      </c>
      <c r="D348" s="722">
        <v>0</v>
      </c>
      <c r="E348" s="604">
        <f t="shared" si="246"/>
        <v>0</v>
      </c>
      <c r="F348" s="722">
        <v>0</v>
      </c>
      <c r="G348" s="604">
        <f t="shared" si="247"/>
        <v>0</v>
      </c>
      <c r="H348" s="605">
        <f>'Budget production - DÉTAIL'!G368</f>
        <v>0</v>
      </c>
      <c r="I348" s="606">
        <f t="shared" si="248"/>
        <v>0</v>
      </c>
      <c r="J348" s="730"/>
      <c r="K348" s="419" t="s">
        <v>1646</v>
      </c>
      <c r="L348" s="419" t="s">
        <v>1646</v>
      </c>
      <c r="M348" s="419" t="s">
        <v>1646</v>
      </c>
      <c r="O348" s="819" t="str">
        <f t="shared" si="208"/>
        <v/>
      </c>
      <c r="P348" s="819" t="str">
        <f t="shared" si="209"/>
        <v/>
      </c>
      <c r="Q348" s="819" t="str">
        <f t="shared" si="210"/>
        <v/>
      </c>
    </row>
    <row r="349" spans="1:17" ht="14" customHeight="1">
      <c r="A349" s="621" t="s">
        <v>2885</v>
      </c>
      <c r="B349" s="745" t="s">
        <v>1199</v>
      </c>
      <c r="C349" s="722">
        <v>0</v>
      </c>
      <c r="D349" s="722">
        <v>0</v>
      </c>
      <c r="E349" s="604">
        <f t="shared" si="246"/>
        <v>0</v>
      </c>
      <c r="F349" s="722">
        <v>0</v>
      </c>
      <c r="G349" s="604">
        <f t="shared" si="247"/>
        <v>0</v>
      </c>
      <c r="H349" s="605">
        <f>'Budget production - DÉTAIL'!G369</f>
        <v>0</v>
      </c>
      <c r="I349" s="606">
        <f t="shared" ref="I349" si="249">+H349-G349</f>
        <v>0</v>
      </c>
      <c r="J349" s="730"/>
      <c r="K349" s="419" t="s">
        <v>1646</v>
      </c>
      <c r="L349" s="419" t="s">
        <v>1646</v>
      </c>
      <c r="M349" s="419" t="s">
        <v>1646</v>
      </c>
      <c r="O349" s="819" t="str">
        <f t="shared" ref="O349" si="250">IF(OR(K349="Oui",K349="Yes"),G349,"")</f>
        <v/>
      </c>
      <c r="P349" s="819" t="str">
        <f t="shared" ref="P349" si="251">IF(OR(L349="Oui",L349="Yes"),G349,"")</f>
        <v/>
      </c>
      <c r="Q349" s="819" t="str">
        <f t="shared" ref="Q349" si="252">IF(OR(M349="Oui",M349="Yes"),G349,"")</f>
        <v/>
      </c>
    </row>
    <row r="350" spans="1:17" ht="14" customHeight="1">
      <c r="A350" s="621" t="s">
        <v>2886</v>
      </c>
      <c r="B350" s="745" t="s">
        <v>1601</v>
      </c>
      <c r="C350" s="722">
        <v>0</v>
      </c>
      <c r="D350" s="722">
        <v>0</v>
      </c>
      <c r="E350" s="604">
        <f t="shared" si="246"/>
        <v>0</v>
      </c>
      <c r="F350" s="722">
        <v>0</v>
      </c>
      <c r="G350" s="604">
        <f t="shared" si="247"/>
        <v>0</v>
      </c>
      <c r="H350" s="605">
        <f>'Budget production - DÉTAIL'!G370</f>
        <v>0</v>
      </c>
      <c r="I350" s="606">
        <f t="shared" si="248"/>
        <v>0</v>
      </c>
      <c r="J350" s="730"/>
      <c r="K350" s="419" t="s">
        <v>1646</v>
      </c>
      <c r="L350" s="419" t="s">
        <v>1646</v>
      </c>
      <c r="M350" s="419" t="s">
        <v>1646</v>
      </c>
      <c r="O350" s="819" t="str">
        <f t="shared" si="208"/>
        <v/>
      </c>
      <c r="P350" s="819" t="str">
        <f t="shared" si="209"/>
        <v/>
      </c>
      <c r="Q350" s="819" t="str">
        <f t="shared" si="210"/>
        <v/>
      </c>
    </row>
    <row r="351" spans="1:17" ht="14" customHeight="1">
      <c r="A351" s="621" t="s">
        <v>2088</v>
      </c>
      <c r="B351" s="745" t="s">
        <v>787</v>
      </c>
      <c r="C351" s="722">
        <v>0</v>
      </c>
      <c r="D351" s="722">
        <v>0</v>
      </c>
      <c r="E351" s="604">
        <f t="shared" si="246"/>
        <v>0</v>
      </c>
      <c r="F351" s="722">
        <v>0</v>
      </c>
      <c r="G351" s="604">
        <f t="shared" si="247"/>
        <v>0</v>
      </c>
      <c r="H351" s="605">
        <f>'Budget production - DÉTAIL'!G371</f>
        <v>0</v>
      </c>
      <c r="I351" s="606">
        <f t="shared" si="248"/>
        <v>0</v>
      </c>
      <c r="J351" s="730"/>
      <c r="K351" s="419" t="s">
        <v>1646</v>
      </c>
      <c r="L351" s="419" t="s">
        <v>1646</v>
      </c>
      <c r="M351" s="419" t="s">
        <v>1646</v>
      </c>
      <c r="O351" s="819" t="str">
        <f t="shared" si="208"/>
        <v/>
      </c>
      <c r="P351" s="819" t="str">
        <f t="shared" si="209"/>
        <v/>
      </c>
      <c r="Q351" s="819" t="str">
        <f t="shared" si="210"/>
        <v/>
      </c>
    </row>
    <row r="352" spans="1:17" ht="14" customHeight="1">
      <c r="A352" s="624"/>
      <c r="B352" s="609" t="s">
        <v>2089</v>
      </c>
      <c r="C352" s="610">
        <f t="shared" ref="C352:H352" si="253">SUM(C345:C351)</f>
        <v>0</v>
      </c>
      <c r="D352" s="610">
        <f t="shared" si="253"/>
        <v>0</v>
      </c>
      <c r="E352" s="610">
        <f t="shared" si="253"/>
        <v>0</v>
      </c>
      <c r="F352" s="610">
        <f t="shared" si="253"/>
        <v>0</v>
      </c>
      <c r="G352" s="610">
        <f t="shared" si="253"/>
        <v>0</v>
      </c>
      <c r="H352" s="610">
        <f t="shared" si="253"/>
        <v>0</v>
      </c>
      <c r="I352" s="611">
        <f t="shared" si="248"/>
        <v>0</v>
      </c>
      <c r="J352" s="813"/>
      <c r="K352" s="813"/>
      <c r="L352" s="813"/>
      <c r="M352" s="813"/>
      <c r="N352" s="813"/>
      <c r="O352" s="844"/>
      <c r="P352" s="844"/>
      <c r="Q352" s="844"/>
    </row>
    <row r="353" spans="1:17" ht="14" customHeight="1">
      <c r="A353" s="624"/>
      <c r="B353" s="613"/>
      <c r="C353" s="614"/>
      <c r="D353" s="614"/>
      <c r="E353" s="614"/>
      <c r="F353" s="614"/>
      <c r="G353" s="614"/>
      <c r="H353" s="614"/>
      <c r="I353" s="521"/>
      <c r="J353" s="520"/>
      <c r="K353" s="520"/>
      <c r="L353" s="520"/>
      <c r="M353" s="520"/>
      <c r="N353" s="520"/>
      <c r="O353" s="843"/>
      <c r="P353" s="843"/>
      <c r="Q353" s="843"/>
    </row>
    <row r="354" spans="1:17" ht="14" customHeight="1">
      <c r="A354" s="596" t="s">
        <v>1756</v>
      </c>
      <c r="B354" s="597" t="s">
        <v>1197</v>
      </c>
      <c r="C354" s="598"/>
      <c r="D354" s="614"/>
      <c r="E354" s="614"/>
      <c r="F354" s="614"/>
      <c r="G354" s="614"/>
      <c r="H354" s="614"/>
      <c r="I354" s="521"/>
      <c r="J354" s="520"/>
      <c r="K354" s="520"/>
      <c r="L354" s="520"/>
      <c r="M354" s="520"/>
      <c r="N354" s="520"/>
      <c r="O354" s="843"/>
      <c r="P354" s="843"/>
      <c r="Q354" s="843"/>
    </row>
    <row r="355" spans="1:17" ht="14" customHeight="1">
      <c r="A355" s="621" t="s">
        <v>2090</v>
      </c>
      <c r="B355" s="619" t="s">
        <v>2091</v>
      </c>
      <c r="C355" s="722">
        <v>0</v>
      </c>
      <c r="D355" s="722">
        <v>0</v>
      </c>
      <c r="E355" s="604">
        <f>+C355+D355</f>
        <v>0</v>
      </c>
      <c r="F355" s="722">
        <v>0</v>
      </c>
      <c r="G355" s="604">
        <f>+E355+F355</f>
        <v>0</v>
      </c>
      <c r="H355" s="605">
        <f>'Budget production - DÉTAIL'!G376</f>
        <v>0</v>
      </c>
      <c r="I355" s="606">
        <f>+H355-G355</f>
        <v>0</v>
      </c>
      <c r="J355" s="730"/>
      <c r="K355" s="419" t="s">
        <v>1646</v>
      </c>
      <c r="L355" s="419" t="s">
        <v>1646</v>
      </c>
      <c r="M355" s="419" t="s">
        <v>1646</v>
      </c>
      <c r="O355" s="819" t="str">
        <f t="shared" si="208"/>
        <v/>
      </c>
      <c r="P355" s="819" t="str">
        <f t="shared" si="209"/>
        <v/>
      </c>
      <c r="Q355" s="819" t="str">
        <f t="shared" si="210"/>
        <v/>
      </c>
    </row>
    <row r="356" spans="1:17" ht="14" customHeight="1">
      <c r="A356" s="621" t="s">
        <v>2092</v>
      </c>
      <c r="B356" s="619" t="s">
        <v>2093</v>
      </c>
      <c r="C356" s="722">
        <v>0</v>
      </c>
      <c r="D356" s="722">
        <v>0</v>
      </c>
      <c r="E356" s="604">
        <f>+C356+D356</f>
        <v>0</v>
      </c>
      <c r="F356" s="722">
        <v>0</v>
      </c>
      <c r="G356" s="604">
        <f>+E356+F356</f>
        <v>0</v>
      </c>
      <c r="H356" s="605">
        <f>'Budget production - DÉTAIL'!G386</f>
        <v>0</v>
      </c>
      <c r="I356" s="606">
        <f>+H356-G356</f>
        <v>0</v>
      </c>
      <c r="J356" s="730"/>
      <c r="K356" s="419" t="s">
        <v>1646</v>
      </c>
      <c r="L356" s="419" t="s">
        <v>1646</v>
      </c>
      <c r="M356" s="419" t="s">
        <v>1646</v>
      </c>
      <c r="O356" s="819" t="str">
        <f t="shared" si="208"/>
        <v/>
      </c>
      <c r="P356" s="819" t="str">
        <f t="shared" si="209"/>
        <v/>
      </c>
      <c r="Q356" s="819" t="str">
        <f t="shared" si="210"/>
        <v/>
      </c>
    </row>
    <row r="357" spans="1:17" ht="14" customHeight="1">
      <c r="A357" s="621" t="s">
        <v>2094</v>
      </c>
      <c r="B357" s="559" t="s">
        <v>788</v>
      </c>
      <c r="C357" s="722">
        <v>0</v>
      </c>
      <c r="D357" s="722">
        <v>0</v>
      </c>
      <c r="E357" s="604">
        <f>+C357+D357</f>
        <v>0</v>
      </c>
      <c r="F357" s="722">
        <v>0</v>
      </c>
      <c r="G357" s="604">
        <f>+E357+F357</f>
        <v>0</v>
      </c>
      <c r="H357" s="605">
        <f>'Budget production - DÉTAIL'!G394</f>
        <v>0</v>
      </c>
      <c r="I357" s="606">
        <f>+H357-G357</f>
        <v>0</v>
      </c>
      <c r="J357" s="730"/>
      <c r="K357" s="419" t="s">
        <v>1646</v>
      </c>
      <c r="L357" s="419" t="s">
        <v>1646</v>
      </c>
      <c r="M357" s="419" t="s">
        <v>1646</v>
      </c>
      <c r="O357" s="819" t="str">
        <f t="shared" si="208"/>
        <v/>
      </c>
      <c r="P357" s="819" t="str">
        <f t="shared" si="209"/>
        <v/>
      </c>
      <c r="Q357" s="819" t="str">
        <f t="shared" si="210"/>
        <v/>
      </c>
    </row>
    <row r="358" spans="1:17" ht="14" customHeight="1">
      <c r="A358" s="624"/>
      <c r="B358" s="609" t="s">
        <v>2095</v>
      </c>
      <c r="C358" s="610">
        <f t="shared" ref="C358:H358" si="254">SUM(C355:C357)</f>
        <v>0</v>
      </c>
      <c r="D358" s="610">
        <f t="shared" si="254"/>
        <v>0</v>
      </c>
      <c r="E358" s="610">
        <f t="shared" si="254"/>
        <v>0</v>
      </c>
      <c r="F358" s="610">
        <f t="shared" si="254"/>
        <v>0</v>
      </c>
      <c r="G358" s="610">
        <f t="shared" si="254"/>
        <v>0</v>
      </c>
      <c r="H358" s="610">
        <f t="shared" si="254"/>
        <v>0</v>
      </c>
      <c r="I358" s="611">
        <f>+H358-G358</f>
        <v>0</v>
      </c>
      <c r="J358" s="813"/>
      <c r="K358" s="813"/>
      <c r="L358" s="813"/>
      <c r="M358" s="813"/>
      <c r="N358" s="813"/>
      <c r="O358" s="844"/>
      <c r="P358" s="844"/>
      <c r="Q358" s="844"/>
    </row>
    <row r="359" spans="1:17" ht="14" customHeight="1">
      <c r="A359" s="624"/>
      <c r="B359" s="613"/>
      <c r="C359" s="614"/>
      <c r="D359" s="614"/>
      <c r="E359" s="614"/>
      <c r="F359" s="614"/>
      <c r="G359" s="614"/>
      <c r="H359" s="614"/>
      <c r="I359" s="521"/>
      <c r="J359" s="520"/>
      <c r="K359" s="520"/>
      <c r="L359" s="520"/>
      <c r="M359" s="520"/>
      <c r="N359" s="520"/>
      <c r="O359" s="843"/>
      <c r="P359" s="843"/>
      <c r="Q359" s="843"/>
    </row>
    <row r="360" spans="1:17" ht="14" customHeight="1">
      <c r="A360" s="596" t="s">
        <v>1758</v>
      </c>
      <c r="B360" s="597" t="s">
        <v>829</v>
      </c>
      <c r="C360" s="598"/>
      <c r="D360" s="614"/>
      <c r="E360" s="614"/>
      <c r="F360" s="614"/>
      <c r="G360" s="614"/>
      <c r="H360" s="614"/>
      <c r="I360" s="521"/>
      <c r="J360" s="520"/>
      <c r="K360" s="520"/>
      <c r="L360" s="520"/>
      <c r="M360" s="520"/>
      <c r="N360" s="520"/>
      <c r="O360" s="843"/>
      <c r="P360" s="843"/>
      <c r="Q360" s="843"/>
    </row>
    <row r="361" spans="1:17" ht="14" customHeight="1">
      <c r="A361" s="621" t="s">
        <v>2096</v>
      </c>
      <c r="B361" s="745" t="s">
        <v>831</v>
      </c>
      <c r="C361" s="722">
        <v>0</v>
      </c>
      <c r="D361" s="722">
        <v>0</v>
      </c>
      <c r="E361" s="604">
        <f>+C361+D361</f>
        <v>0</v>
      </c>
      <c r="F361" s="722">
        <v>0</v>
      </c>
      <c r="G361" s="604">
        <f>+E361+F361</f>
        <v>0</v>
      </c>
      <c r="H361" s="605">
        <f>'Budget production - DÉTAIL'!G399</f>
        <v>0</v>
      </c>
      <c r="I361" s="606">
        <f t="shared" ref="I361:I376" si="255">+H361-G361</f>
        <v>0</v>
      </c>
      <c r="J361" s="730"/>
      <c r="K361" s="419" t="s">
        <v>1646</v>
      </c>
      <c r="L361" s="419" t="s">
        <v>1646</v>
      </c>
      <c r="M361" s="419" t="s">
        <v>1646</v>
      </c>
      <c r="O361" s="819" t="str">
        <f t="shared" si="208"/>
        <v/>
      </c>
      <c r="P361" s="819" t="str">
        <f t="shared" si="209"/>
        <v/>
      </c>
      <c r="Q361" s="819" t="str">
        <f t="shared" si="210"/>
        <v/>
      </c>
    </row>
    <row r="362" spans="1:17" ht="14" customHeight="1">
      <c r="A362" s="621" t="s">
        <v>2097</v>
      </c>
      <c r="B362" s="745" t="s">
        <v>832</v>
      </c>
      <c r="C362" s="722">
        <v>0</v>
      </c>
      <c r="D362" s="722">
        <v>0</v>
      </c>
      <c r="E362" s="604">
        <f t="shared" ref="E362:E376" si="256">+C362+D362</f>
        <v>0</v>
      </c>
      <c r="F362" s="722">
        <v>0</v>
      </c>
      <c r="G362" s="604">
        <f t="shared" ref="G362:G376" si="257">+E362+F362</f>
        <v>0</v>
      </c>
      <c r="H362" s="605">
        <f>'Budget production - DÉTAIL'!G400</f>
        <v>0</v>
      </c>
      <c r="I362" s="606">
        <f t="shared" si="255"/>
        <v>0</v>
      </c>
      <c r="J362" s="730"/>
      <c r="K362" s="419" t="s">
        <v>1646</v>
      </c>
      <c r="L362" s="419" t="s">
        <v>1646</v>
      </c>
      <c r="M362" s="419" t="s">
        <v>1646</v>
      </c>
      <c r="O362" s="819" t="str">
        <f t="shared" si="208"/>
        <v/>
      </c>
      <c r="P362" s="819" t="str">
        <f t="shared" si="209"/>
        <v/>
      </c>
      <c r="Q362" s="819" t="str">
        <f t="shared" si="210"/>
        <v/>
      </c>
    </row>
    <row r="363" spans="1:17" ht="14" customHeight="1">
      <c r="A363" s="621" t="s">
        <v>2098</v>
      </c>
      <c r="B363" s="745" t="s">
        <v>833</v>
      </c>
      <c r="C363" s="722">
        <v>0</v>
      </c>
      <c r="D363" s="722">
        <v>0</v>
      </c>
      <c r="E363" s="604">
        <f t="shared" si="256"/>
        <v>0</v>
      </c>
      <c r="F363" s="722">
        <v>0</v>
      </c>
      <c r="G363" s="604">
        <f t="shared" si="257"/>
        <v>0</v>
      </c>
      <c r="H363" s="605">
        <f>'Budget production - DÉTAIL'!G401</f>
        <v>0</v>
      </c>
      <c r="I363" s="606">
        <f t="shared" si="255"/>
        <v>0</v>
      </c>
      <c r="J363" s="730"/>
      <c r="K363" s="419" t="s">
        <v>1646</v>
      </c>
      <c r="L363" s="419" t="s">
        <v>1646</v>
      </c>
      <c r="M363" s="419" t="s">
        <v>1646</v>
      </c>
      <c r="O363" s="819" t="str">
        <f t="shared" si="208"/>
        <v/>
      </c>
      <c r="P363" s="819" t="str">
        <f t="shared" si="209"/>
        <v/>
      </c>
      <c r="Q363" s="819" t="str">
        <f t="shared" si="210"/>
        <v/>
      </c>
    </row>
    <row r="364" spans="1:17" ht="14" customHeight="1">
      <c r="A364" s="621" t="s">
        <v>2099</v>
      </c>
      <c r="B364" s="745" t="s">
        <v>834</v>
      </c>
      <c r="C364" s="722">
        <v>0</v>
      </c>
      <c r="D364" s="722">
        <v>0</v>
      </c>
      <c r="E364" s="604">
        <f t="shared" si="256"/>
        <v>0</v>
      </c>
      <c r="F364" s="722">
        <v>0</v>
      </c>
      <c r="G364" s="604">
        <f t="shared" si="257"/>
        <v>0</v>
      </c>
      <c r="H364" s="605">
        <f>'Budget production - DÉTAIL'!G402</f>
        <v>0</v>
      </c>
      <c r="I364" s="606">
        <f t="shared" si="255"/>
        <v>0</v>
      </c>
      <c r="J364" s="730"/>
      <c r="K364" s="419" t="s">
        <v>1646</v>
      </c>
      <c r="L364" s="419" t="s">
        <v>1646</v>
      </c>
      <c r="M364" s="419" t="s">
        <v>1646</v>
      </c>
      <c r="O364" s="819" t="str">
        <f t="shared" si="208"/>
        <v/>
      </c>
      <c r="P364" s="819" t="str">
        <f t="shared" si="209"/>
        <v/>
      </c>
      <c r="Q364" s="819" t="str">
        <f t="shared" si="210"/>
        <v/>
      </c>
    </row>
    <row r="365" spans="1:17" ht="14" customHeight="1">
      <c r="A365" s="621" t="s">
        <v>2100</v>
      </c>
      <c r="B365" s="745" t="s">
        <v>836</v>
      </c>
      <c r="C365" s="722">
        <v>0</v>
      </c>
      <c r="D365" s="722">
        <v>0</v>
      </c>
      <c r="E365" s="604">
        <f t="shared" si="256"/>
        <v>0</v>
      </c>
      <c r="F365" s="722">
        <v>0</v>
      </c>
      <c r="G365" s="604">
        <f t="shared" si="257"/>
        <v>0</v>
      </c>
      <c r="H365" s="605">
        <f>'Budget production - DÉTAIL'!G403</f>
        <v>0</v>
      </c>
      <c r="I365" s="606">
        <f t="shared" si="255"/>
        <v>0</v>
      </c>
      <c r="J365" s="730"/>
      <c r="K365" s="419" t="s">
        <v>1646</v>
      </c>
      <c r="L365" s="419" t="s">
        <v>1646</v>
      </c>
      <c r="M365" s="419" t="s">
        <v>1646</v>
      </c>
      <c r="O365" s="819" t="str">
        <f t="shared" si="208"/>
        <v/>
      </c>
      <c r="P365" s="819" t="str">
        <f t="shared" si="209"/>
        <v/>
      </c>
      <c r="Q365" s="819" t="str">
        <f t="shared" si="210"/>
        <v/>
      </c>
    </row>
    <row r="366" spans="1:17" ht="14" customHeight="1">
      <c r="A366" s="621" t="s">
        <v>2101</v>
      </c>
      <c r="B366" s="745" t="s">
        <v>835</v>
      </c>
      <c r="C366" s="722">
        <v>0</v>
      </c>
      <c r="D366" s="722">
        <v>0</v>
      </c>
      <c r="E366" s="604">
        <f t="shared" si="256"/>
        <v>0</v>
      </c>
      <c r="F366" s="722">
        <v>0</v>
      </c>
      <c r="G366" s="604">
        <f t="shared" si="257"/>
        <v>0</v>
      </c>
      <c r="H366" s="605">
        <f>'Budget production - DÉTAIL'!G404</f>
        <v>0</v>
      </c>
      <c r="I366" s="606">
        <f t="shared" si="255"/>
        <v>0</v>
      </c>
      <c r="J366" s="730"/>
      <c r="K366" s="419" t="s">
        <v>1646</v>
      </c>
      <c r="L366" s="419" t="s">
        <v>1646</v>
      </c>
      <c r="M366" s="419" t="s">
        <v>1646</v>
      </c>
      <c r="O366" s="819" t="str">
        <f t="shared" si="208"/>
        <v/>
      </c>
      <c r="P366" s="819" t="str">
        <f t="shared" si="209"/>
        <v/>
      </c>
      <c r="Q366" s="819" t="str">
        <f t="shared" si="210"/>
        <v/>
      </c>
    </row>
    <row r="367" spans="1:17" ht="13.75" customHeight="1">
      <c r="A367" s="621" t="s">
        <v>2102</v>
      </c>
      <c r="B367" s="745" t="s">
        <v>2890</v>
      </c>
      <c r="C367" s="722">
        <v>0</v>
      </c>
      <c r="D367" s="722">
        <v>0</v>
      </c>
      <c r="E367" s="604">
        <f t="shared" ref="E367" si="258">+C367+D367</f>
        <v>0</v>
      </c>
      <c r="F367" s="722">
        <v>0</v>
      </c>
      <c r="G367" s="604">
        <f t="shared" ref="G367" si="259">+E367+F367</f>
        <v>0</v>
      </c>
      <c r="H367" s="605">
        <f>'Budget production - DÉTAIL'!G405</f>
        <v>0</v>
      </c>
      <c r="I367" s="606">
        <f t="shared" ref="I367" si="260">+H367-G367</f>
        <v>0</v>
      </c>
      <c r="J367" s="730"/>
      <c r="K367" s="419" t="s">
        <v>1646</v>
      </c>
      <c r="L367" s="419" t="s">
        <v>1646</v>
      </c>
      <c r="M367" s="419" t="s">
        <v>1646</v>
      </c>
      <c r="O367" s="819" t="str">
        <f t="shared" ref="O367" si="261">IF(OR(K367="Oui",K367="Yes"),G367,"")</f>
        <v/>
      </c>
      <c r="P367" s="819" t="str">
        <f t="shared" ref="P367" si="262">IF(OR(L367="Oui",L367="Yes"),G367,"")</f>
        <v/>
      </c>
      <c r="Q367" s="819" t="str">
        <f t="shared" ref="Q367" si="263">IF(OR(M367="Oui",M367="Yes"),G367,"")</f>
        <v/>
      </c>
    </row>
    <row r="368" spans="1:17" ht="13.75" customHeight="1">
      <c r="A368" s="621" t="s">
        <v>2887</v>
      </c>
      <c r="B368" s="745" t="s">
        <v>1417</v>
      </c>
      <c r="C368" s="722">
        <v>0</v>
      </c>
      <c r="D368" s="722">
        <v>0</v>
      </c>
      <c r="E368" s="604">
        <f t="shared" si="256"/>
        <v>0</v>
      </c>
      <c r="F368" s="722">
        <v>0</v>
      </c>
      <c r="G368" s="604">
        <f t="shared" si="257"/>
        <v>0</v>
      </c>
      <c r="H368" s="605">
        <f>'Budget production - DÉTAIL'!G406</f>
        <v>0</v>
      </c>
      <c r="I368" s="606">
        <f t="shared" si="255"/>
        <v>0</v>
      </c>
      <c r="J368" s="730"/>
      <c r="K368" s="419" t="s">
        <v>1646</v>
      </c>
      <c r="L368" s="419" t="s">
        <v>1646</v>
      </c>
      <c r="M368" s="419" t="s">
        <v>1646</v>
      </c>
      <c r="O368" s="819" t="str">
        <f t="shared" si="208"/>
        <v/>
      </c>
      <c r="P368" s="819" t="str">
        <f t="shared" si="209"/>
        <v/>
      </c>
      <c r="Q368" s="819" t="str">
        <f t="shared" si="210"/>
        <v/>
      </c>
    </row>
    <row r="369" spans="1:17" ht="14" customHeight="1">
      <c r="A369" s="621" t="s">
        <v>2103</v>
      </c>
      <c r="B369" s="745" t="s">
        <v>837</v>
      </c>
      <c r="C369" s="722">
        <v>0</v>
      </c>
      <c r="D369" s="722">
        <v>0</v>
      </c>
      <c r="E369" s="604">
        <f t="shared" si="256"/>
        <v>0</v>
      </c>
      <c r="F369" s="722">
        <v>0</v>
      </c>
      <c r="G369" s="604">
        <f t="shared" si="257"/>
        <v>0</v>
      </c>
      <c r="H369" s="605">
        <f>'Budget production - DÉTAIL'!G407</f>
        <v>0</v>
      </c>
      <c r="I369" s="606">
        <f t="shared" si="255"/>
        <v>0</v>
      </c>
      <c r="J369" s="730"/>
      <c r="K369" s="419" t="s">
        <v>1646</v>
      </c>
      <c r="L369" s="419" t="s">
        <v>1646</v>
      </c>
      <c r="M369" s="419" t="s">
        <v>1646</v>
      </c>
      <c r="O369" s="819" t="str">
        <f t="shared" si="208"/>
        <v/>
      </c>
      <c r="P369" s="819" t="str">
        <f t="shared" si="209"/>
        <v/>
      </c>
      <c r="Q369" s="819" t="str">
        <f t="shared" si="210"/>
        <v/>
      </c>
    </row>
    <row r="370" spans="1:17" ht="14" customHeight="1">
      <c r="A370" s="621" t="s">
        <v>2104</v>
      </c>
      <c r="B370" s="745" t="s">
        <v>838</v>
      </c>
      <c r="C370" s="722">
        <v>0</v>
      </c>
      <c r="D370" s="722">
        <v>0</v>
      </c>
      <c r="E370" s="604">
        <f t="shared" si="256"/>
        <v>0</v>
      </c>
      <c r="F370" s="722">
        <v>0</v>
      </c>
      <c r="G370" s="604">
        <f t="shared" si="257"/>
        <v>0</v>
      </c>
      <c r="H370" s="605">
        <f>'Budget production - DÉTAIL'!G408</f>
        <v>0</v>
      </c>
      <c r="I370" s="606">
        <f t="shared" si="255"/>
        <v>0</v>
      </c>
      <c r="J370" s="730"/>
      <c r="K370" s="419" t="s">
        <v>1646</v>
      </c>
      <c r="L370" s="419" t="s">
        <v>1646</v>
      </c>
      <c r="M370" s="419" t="s">
        <v>1646</v>
      </c>
      <c r="O370" s="819" t="str">
        <f t="shared" si="208"/>
        <v/>
      </c>
      <c r="P370" s="819" t="str">
        <f t="shared" si="209"/>
        <v/>
      </c>
      <c r="Q370" s="819" t="str">
        <f t="shared" si="210"/>
        <v/>
      </c>
    </row>
    <row r="371" spans="1:17" ht="14" customHeight="1">
      <c r="A371" s="621" t="s">
        <v>2105</v>
      </c>
      <c r="B371" s="745" t="s">
        <v>1622</v>
      </c>
      <c r="C371" s="722">
        <v>0</v>
      </c>
      <c r="D371" s="722">
        <v>0</v>
      </c>
      <c r="E371" s="604">
        <f>+C371+D371</f>
        <v>0</v>
      </c>
      <c r="F371" s="722">
        <v>0</v>
      </c>
      <c r="G371" s="604">
        <f>+E371+F371</f>
        <v>0</v>
      </c>
      <c r="H371" s="605">
        <f>'Budget production - DÉTAIL'!G409</f>
        <v>0</v>
      </c>
      <c r="I371" s="606">
        <f t="shared" ref="I371" si="264">+H371-G371</f>
        <v>0</v>
      </c>
      <c r="J371" s="730"/>
      <c r="K371" s="419" t="s">
        <v>1646</v>
      </c>
      <c r="L371" s="419" t="s">
        <v>1646</v>
      </c>
      <c r="M371" s="419" t="s">
        <v>1646</v>
      </c>
      <c r="O371" s="819" t="str">
        <f t="shared" ref="O371" si="265">IF(OR(K371="Oui",K371="Yes"),G371,"")</f>
        <v/>
      </c>
      <c r="P371" s="819" t="str">
        <f t="shared" ref="P371" si="266">IF(OR(L371="Oui",L371="Yes"),G371,"")</f>
        <v/>
      </c>
      <c r="Q371" s="819" t="str">
        <f t="shared" ref="Q371" si="267">IF(OR(M371="Oui",M371="Yes"),G371,"")</f>
        <v/>
      </c>
    </row>
    <row r="372" spans="1:17" ht="14" customHeight="1">
      <c r="A372" s="621" t="s">
        <v>2888</v>
      </c>
      <c r="B372" s="745" t="s">
        <v>1623</v>
      </c>
      <c r="C372" s="722">
        <v>0</v>
      </c>
      <c r="D372" s="722">
        <v>0</v>
      </c>
      <c r="E372" s="604">
        <f>+C372+D372</f>
        <v>0</v>
      </c>
      <c r="F372" s="722">
        <v>0</v>
      </c>
      <c r="G372" s="604">
        <f>+E372+F372</f>
        <v>0</v>
      </c>
      <c r="H372" s="605">
        <f>'Budget production - DÉTAIL'!G410</f>
        <v>0</v>
      </c>
      <c r="I372" s="606">
        <f t="shared" si="255"/>
        <v>0</v>
      </c>
      <c r="J372" s="730"/>
      <c r="K372" s="419" t="s">
        <v>1646</v>
      </c>
      <c r="L372" s="419" t="s">
        <v>1646</v>
      </c>
      <c r="M372" s="419" t="s">
        <v>1646</v>
      </c>
      <c r="O372" s="819" t="str">
        <f t="shared" si="208"/>
        <v/>
      </c>
      <c r="P372" s="819" t="str">
        <f t="shared" si="209"/>
        <v/>
      </c>
      <c r="Q372" s="819" t="str">
        <f t="shared" si="210"/>
        <v/>
      </c>
    </row>
    <row r="373" spans="1:17" ht="14" customHeight="1">
      <c r="A373" s="621" t="s">
        <v>2106</v>
      </c>
      <c r="B373" s="745" t="s">
        <v>839</v>
      </c>
      <c r="C373" s="722">
        <v>0</v>
      </c>
      <c r="D373" s="722">
        <v>0</v>
      </c>
      <c r="E373" s="604">
        <f>+C373+D373</f>
        <v>0</v>
      </c>
      <c r="F373" s="722">
        <v>0</v>
      </c>
      <c r="G373" s="604">
        <f>+E373+F373</f>
        <v>0</v>
      </c>
      <c r="H373" s="605">
        <f>'Budget production - DÉTAIL'!G411</f>
        <v>0</v>
      </c>
      <c r="I373" s="606">
        <f t="shared" ref="I373" si="268">+H373-G373</f>
        <v>0</v>
      </c>
      <c r="J373" s="730"/>
      <c r="K373" s="419" t="s">
        <v>1646</v>
      </c>
      <c r="L373" s="419" t="s">
        <v>1646</v>
      </c>
      <c r="M373" s="419" t="s">
        <v>1646</v>
      </c>
      <c r="O373" s="819" t="str">
        <f t="shared" ref="O373" si="269">IF(OR(K373="Oui",K373="Yes"),G373,"")</f>
        <v/>
      </c>
      <c r="P373" s="819" t="str">
        <f t="shared" ref="P373" si="270">IF(OR(L373="Oui",L373="Yes"),G373,"")</f>
        <v/>
      </c>
      <c r="Q373" s="819" t="str">
        <f t="shared" ref="Q373" si="271">IF(OR(M373="Oui",M373="Yes"),G373,"")</f>
        <v/>
      </c>
    </row>
    <row r="374" spans="1:17" ht="14" customHeight="1">
      <c r="A374" s="621" t="s">
        <v>2889</v>
      </c>
      <c r="B374" s="745" t="s">
        <v>1586</v>
      </c>
      <c r="C374" s="722">
        <v>0</v>
      </c>
      <c r="D374" s="722">
        <v>0</v>
      </c>
      <c r="E374" s="604">
        <f>+C374+D374</f>
        <v>0</v>
      </c>
      <c r="F374" s="722">
        <v>0</v>
      </c>
      <c r="G374" s="604">
        <f>+E374+F374</f>
        <v>0</v>
      </c>
      <c r="H374" s="605">
        <f>'Budget production - DÉTAIL'!G412</f>
        <v>0</v>
      </c>
      <c r="I374" s="606">
        <f t="shared" si="255"/>
        <v>0</v>
      </c>
      <c r="J374" s="730"/>
      <c r="K374" s="419" t="s">
        <v>1646</v>
      </c>
      <c r="L374" s="419" t="s">
        <v>1646</v>
      </c>
      <c r="M374" s="419" t="s">
        <v>1646</v>
      </c>
      <c r="O374" s="819" t="str">
        <f t="shared" si="208"/>
        <v/>
      </c>
      <c r="P374" s="819" t="str">
        <f t="shared" si="209"/>
        <v/>
      </c>
      <c r="Q374" s="819" t="str">
        <f t="shared" si="210"/>
        <v/>
      </c>
    </row>
    <row r="375" spans="1:17" ht="14" customHeight="1">
      <c r="A375" s="621" t="s">
        <v>2107</v>
      </c>
      <c r="B375" s="745" t="s">
        <v>840</v>
      </c>
      <c r="C375" s="722">
        <v>0</v>
      </c>
      <c r="D375" s="722">
        <v>0</v>
      </c>
      <c r="E375" s="604">
        <f>+C375+D375</f>
        <v>0</v>
      </c>
      <c r="F375" s="722">
        <v>0</v>
      </c>
      <c r="G375" s="604">
        <f>+E375+F375</f>
        <v>0</v>
      </c>
      <c r="H375" s="605">
        <f>'Budget production - DÉTAIL'!G413</f>
        <v>0</v>
      </c>
      <c r="I375" s="606">
        <f t="shared" si="255"/>
        <v>0</v>
      </c>
      <c r="J375" s="730"/>
      <c r="K375" s="419" t="s">
        <v>1646</v>
      </c>
      <c r="L375" s="419" t="s">
        <v>1646</v>
      </c>
      <c r="M375" s="419" t="s">
        <v>1646</v>
      </c>
      <c r="O375" s="819" t="str">
        <f t="shared" si="208"/>
        <v/>
      </c>
      <c r="P375" s="819" t="str">
        <f t="shared" si="209"/>
        <v/>
      </c>
      <c r="Q375" s="819" t="str">
        <f t="shared" si="210"/>
        <v/>
      </c>
    </row>
    <row r="376" spans="1:17" ht="14" customHeight="1">
      <c r="A376" s="621" t="s">
        <v>2108</v>
      </c>
      <c r="B376" s="745" t="s">
        <v>787</v>
      </c>
      <c r="C376" s="722">
        <v>0</v>
      </c>
      <c r="D376" s="722">
        <v>0</v>
      </c>
      <c r="E376" s="604">
        <f t="shared" si="256"/>
        <v>0</v>
      </c>
      <c r="F376" s="722">
        <v>0</v>
      </c>
      <c r="G376" s="604">
        <f t="shared" si="257"/>
        <v>0</v>
      </c>
      <c r="H376" s="605">
        <f>'Budget production - DÉTAIL'!G414</f>
        <v>0</v>
      </c>
      <c r="I376" s="606">
        <f t="shared" si="255"/>
        <v>0</v>
      </c>
      <c r="J376" s="730"/>
      <c r="K376" s="419" t="s">
        <v>1646</v>
      </c>
      <c r="L376" s="419" t="s">
        <v>1646</v>
      </c>
      <c r="M376" s="419" t="s">
        <v>1646</v>
      </c>
      <c r="O376" s="819" t="str">
        <f t="shared" si="208"/>
        <v/>
      </c>
      <c r="P376" s="819" t="str">
        <f t="shared" si="209"/>
        <v/>
      </c>
      <c r="Q376" s="819" t="str">
        <f t="shared" si="210"/>
        <v/>
      </c>
    </row>
    <row r="377" spans="1:17" ht="14" customHeight="1">
      <c r="A377" s="624"/>
      <c r="B377" s="609" t="s">
        <v>2109</v>
      </c>
      <c r="C377" s="610">
        <f t="shared" ref="C377:H377" si="272">SUM(C361:C376)</f>
        <v>0</v>
      </c>
      <c r="D377" s="610">
        <f t="shared" si="272"/>
        <v>0</v>
      </c>
      <c r="E377" s="610">
        <f t="shared" si="272"/>
        <v>0</v>
      </c>
      <c r="F377" s="610">
        <f t="shared" si="272"/>
        <v>0</v>
      </c>
      <c r="G377" s="610">
        <f t="shared" si="272"/>
        <v>0</v>
      </c>
      <c r="H377" s="610">
        <f t="shared" si="272"/>
        <v>0</v>
      </c>
      <c r="I377" s="611">
        <f>+H377-G377</f>
        <v>0</v>
      </c>
      <c r="J377" s="813"/>
      <c r="K377" s="813"/>
      <c r="L377" s="813"/>
      <c r="M377" s="813"/>
      <c r="N377" s="813"/>
      <c r="O377" s="844"/>
      <c r="P377" s="844"/>
      <c r="Q377" s="844"/>
    </row>
    <row r="378" spans="1:17" ht="14" customHeight="1">
      <c r="A378" s="624"/>
      <c r="B378" s="613"/>
      <c r="C378" s="614"/>
      <c r="D378" s="614"/>
      <c r="E378" s="614"/>
      <c r="F378" s="614"/>
      <c r="G378" s="614"/>
      <c r="H378" s="614"/>
      <c r="I378" s="521"/>
      <c r="J378" s="520"/>
      <c r="K378" s="520"/>
      <c r="L378" s="520"/>
      <c r="M378" s="520"/>
      <c r="N378" s="520"/>
      <c r="O378" s="843"/>
      <c r="P378" s="843"/>
      <c r="Q378" s="843"/>
    </row>
    <row r="379" spans="1:17" ht="14" customHeight="1">
      <c r="A379" s="596" t="s">
        <v>1759</v>
      </c>
      <c r="B379" s="597" t="s">
        <v>842</v>
      </c>
      <c r="C379" s="598"/>
      <c r="D379" s="614"/>
      <c r="E379" s="614"/>
      <c r="F379" s="614"/>
      <c r="G379" s="614"/>
      <c r="H379" s="614"/>
      <c r="I379" s="521"/>
      <c r="J379" s="520"/>
      <c r="K379" s="520"/>
      <c r="L379" s="520"/>
      <c r="M379" s="520"/>
      <c r="N379" s="520"/>
      <c r="O379" s="843"/>
      <c r="P379" s="843"/>
      <c r="Q379" s="843"/>
    </row>
    <row r="380" spans="1:17" ht="14" customHeight="1">
      <c r="A380" s="621" t="s">
        <v>2110</v>
      </c>
      <c r="B380" s="619" t="s">
        <v>2111</v>
      </c>
      <c r="C380" s="722">
        <v>0</v>
      </c>
      <c r="D380" s="722">
        <v>0</v>
      </c>
      <c r="E380" s="604">
        <f>+C380+D380</f>
        <v>0</v>
      </c>
      <c r="F380" s="722">
        <v>0</v>
      </c>
      <c r="G380" s="604">
        <f>+E380+F380</f>
        <v>0</v>
      </c>
      <c r="H380" s="605">
        <f>'Budget production - DÉTAIL'!G419</f>
        <v>0</v>
      </c>
      <c r="I380" s="606">
        <f t="shared" ref="I380:I391" si="273">+H380-G380</f>
        <v>0</v>
      </c>
      <c r="J380" s="730"/>
      <c r="K380" s="419" t="s">
        <v>1646</v>
      </c>
      <c r="L380" s="419" t="s">
        <v>1646</v>
      </c>
      <c r="M380" s="419" t="s">
        <v>1646</v>
      </c>
      <c r="O380" s="819" t="str">
        <f t="shared" si="208"/>
        <v/>
      </c>
      <c r="P380" s="819" t="str">
        <f t="shared" si="209"/>
        <v/>
      </c>
      <c r="Q380" s="819" t="str">
        <f t="shared" si="210"/>
        <v/>
      </c>
    </row>
    <row r="381" spans="1:17" ht="14" customHeight="1">
      <c r="A381" s="621" t="s">
        <v>2112</v>
      </c>
      <c r="B381" s="745" t="s">
        <v>847</v>
      </c>
      <c r="C381" s="722">
        <v>0</v>
      </c>
      <c r="D381" s="722">
        <v>0</v>
      </c>
      <c r="E381" s="604">
        <f t="shared" ref="E381:E391" si="274">+C381+D381</f>
        <v>0</v>
      </c>
      <c r="F381" s="722">
        <v>0</v>
      </c>
      <c r="G381" s="604">
        <f t="shared" ref="G381:G391" si="275">+E381+F381</f>
        <v>0</v>
      </c>
      <c r="H381" s="605">
        <f>'Budget production - DÉTAIL'!G422</f>
        <v>0</v>
      </c>
      <c r="I381" s="606">
        <f t="shared" si="273"/>
        <v>0</v>
      </c>
      <c r="J381" s="730"/>
      <c r="K381" s="419" t="s">
        <v>1646</v>
      </c>
      <c r="L381" s="419" t="s">
        <v>1646</v>
      </c>
      <c r="M381" s="419" t="s">
        <v>1646</v>
      </c>
      <c r="O381" s="819" t="str">
        <f t="shared" ref="O381:O456" si="276">IF(OR(K381="Oui",K381="Yes"),G381,"")</f>
        <v/>
      </c>
      <c r="P381" s="819" t="str">
        <f t="shared" ref="P381:P456" si="277">IF(OR(L381="Oui",L381="Yes"),G381,"")</f>
        <v/>
      </c>
      <c r="Q381" s="819" t="str">
        <f t="shared" ref="Q381:Q456" si="278">IF(OR(M381="Oui",M381="Yes"),G381,"")</f>
        <v/>
      </c>
    </row>
    <row r="382" spans="1:17" ht="14" customHeight="1">
      <c r="A382" s="621" t="s">
        <v>2113</v>
      </c>
      <c r="B382" s="745" t="s">
        <v>1148</v>
      </c>
      <c r="C382" s="722">
        <v>0</v>
      </c>
      <c r="D382" s="722">
        <v>0</v>
      </c>
      <c r="E382" s="604">
        <f t="shared" si="274"/>
        <v>0</v>
      </c>
      <c r="F382" s="722">
        <v>0</v>
      </c>
      <c r="G382" s="604">
        <f t="shared" si="275"/>
        <v>0</v>
      </c>
      <c r="H382" s="605">
        <f>'Budget production - DÉTAIL'!G423</f>
        <v>0</v>
      </c>
      <c r="I382" s="606">
        <f t="shared" si="273"/>
        <v>0</v>
      </c>
      <c r="J382" s="730"/>
      <c r="K382" s="419" t="s">
        <v>1646</v>
      </c>
      <c r="L382" s="419" t="s">
        <v>1646</v>
      </c>
      <c r="M382" s="419" t="s">
        <v>1646</v>
      </c>
      <c r="O382" s="819" t="str">
        <f t="shared" si="276"/>
        <v/>
      </c>
      <c r="P382" s="819" t="str">
        <f t="shared" si="277"/>
        <v/>
      </c>
      <c r="Q382" s="819" t="str">
        <f t="shared" si="278"/>
        <v/>
      </c>
    </row>
    <row r="383" spans="1:17" ht="14" customHeight="1">
      <c r="A383" s="621" t="s">
        <v>2114</v>
      </c>
      <c r="B383" s="745" t="s">
        <v>831</v>
      </c>
      <c r="C383" s="722">
        <v>0</v>
      </c>
      <c r="D383" s="722">
        <v>0</v>
      </c>
      <c r="E383" s="604">
        <f t="shared" si="274"/>
        <v>0</v>
      </c>
      <c r="F383" s="722">
        <v>0</v>
      </c>
      <c r="G383" s="604">
        <f t="shared" si="275"/>
        <v>0</v>
      </c>
      <c r="H383" s="605">
        <f>'Budget production - DÉTAIL'!G424</f>
        <v>0</v>
      </c>
      <c r="I383" s="606">
        <f t="shared" si="273"/>
        <v>0</v>
      </c>
      <c r="J383" s="730"/>
      <c r="K383" s="419" t="s">
        <v>1646</v>
      </c>
      <c r="L383" s="419" t="s">
        <v>1646</v>
      </c>
      <c r="M383" s="419" t="s">
        <v>1646</v>
      </c>
      <c r="O383" s="819" t="str">
        <f t="shared" si="276"/>
        <v/>
      </c>
      <c r="P383" s="819" t="str">
        <f t="shared" si="277"/>
        <v/>
      </c>
      <c r="Q383" s="819" t="str">
        <f t="shared" si="278"/>
        <v/>
      </c>
    </row>
    <row r="384" spans="1:17" ht="14" customHeight="1">
      <c r="A384" s="621" t="s">
        <v>2115</v>
      </c>
      <c r="B384" s="745" t="s">
        <v>841</v>
      </c>
      <c r="C384" s="722">
        <v>0</v>
      </c>
      <c r="D384" s="722">
        <v>0</v>
      </c>
      <c r="E384" s="604">
        <f t="shared" si="274"/>
        <v>0</v>
      </c>
      <c r="F384" s="722">
        <v>0</v>
      </c>
      <c r="G384" s="604">
        <f t="shared" si="275"/>
        <v>0</v>
      </c>
      <c r="H384" s="605">
        <f>'Budget production - DÉTAIL'!G425</f>
        <v>0</v>
      </c>
      <c r="I384" s="606">
        <f t="shared" si="273"/>
        <v>0</v>
      </c>
      <c r="J384" s="730"/>
      <c r="K384" s="419" t="s">
        <v>1646</v>
      </c>
      <c r="L384" s="419" t="s">
        <v>1646</v>
      </c>
      <c r="M384" s="419" t="s">
        <v>1646</v>
      </c>
      <c r="O384" s="819" t="str">
        <f t="shared" si="276"/>
        <v/>
      </c>
      <c r="P384" s="819" t="str">
        <f t="shared" si="277"/>
        <v/>
      </c>
      <c r="Q384" s="819" t="str">
        <f t="shared" si="278"/>
        <v/>
      </c>
    </row>
    <row r="385" spans="1:17" ht="14" customHeight="1">
      <c r="A385" s="621" t="s">
        <v>2891</v>
      </c>
      <c r="B385" s="745" t="s">
        <v>1417</v>
      </c>
      <c r="C385" s="722">
        <v>0</v>
      </c>
      <c r="D385" s="722">
        <v>0</v>
      </c>
      <c r="E385" s="604">
        <f t="shared" si="274"/>
        <v>0</v>
      </c>
      <c r="F385" s="722">
        <v>0</v>
      </c>
      <c r="G385" s="604">
        <f t="shared" si="275"/>
        <v>0</v>
      </c>
      <c r="H385" s="605">
        <f>'Budget production - DÉTAIL'!G426</f>
        <v>0</v>
      </c>
      <c r="I385" s="606">
        <f t="shared" si="273"/>
        <v>0</v>
      </c>
      <c r="J385" s="730"/>
      <c r="K385" s="419" t="s">
        <v>1646</v>
      </c>
      <c r="L385" s="419" t="s">
        <v>1646</v>
      </c>
      <c r="M385" s="419" t="s">
        <v>1646</v>
      </c>
      <c r="O385" s="819" t="str">
        <f t="shared" si="276"/>
        <v/>
      </c>
      <c r="P385" s="819" t="str">
        <f t="shared" si="277"/>
        <v/>
      </c>
      <c r="Q385" s="819" t="str">
        <f t="shared" si="278"/>
        <v/>
      </c>
    </row>
    <row r="386" spans="1:17" ht="14" customHeight="1">
      <c r="A386" s="621" t="s">
        <v>2892</v>
      </c>
      <c r="B386" s="745" t="s">
        <v>848</v>
      </c>
      <c r="C386" s="722">
        <v>0</v>
      </c>
      <c r="D386" s="722">
        <v>0</v>
      </c>
      <c r="E386" s="604">
        <f t="shared" ref="E386" si="279">+C386+D386</f>
        <v>0</v>
      </c>
      <c r="F386" s="722">
        <v>0</v>
      </c>
      <c r="G386" s="604">
        <f t="shared" ref="G386" si="280">+E386+F386</f>
        <v>0</v>
      </c>
      <c r="H386" s="605">
        <f>'Budget production - DÉTAIL'!G427</f>
        <v>0</v>
      </c>
      <c r="I386" s="606">
        <f t="shared" ref="I386" si="281">+H386-G386</f>
        <v>0</v>
      </c>
      <c r="J386" s="730"/>
      <c r="K386" s="419" t="s">
        <v>1646</v>
      </c>
      <c r="L386" s="419" t="s">
        <v>1646</v>
      </c>
      <c r="M386" s="419" t="s">
        <v>1646</v>
      </c>
      <c r="O386" s="819" t="str">
        <f t="shared" ref="O386" si="282">IF(OR(K386="Oui",K386="Yes"),G386,"")</f>
        <v/>
      </c>
      <c r="P386" s="819" t="str">
        <f t="shared" ref="P386" si="283">IF(OR(L386="Oui",L386="Yes"),G386,"")</f>
        <v/>
      </c>
      <c r="Q386" s="819" t="str">
        <f t="shared" ref="Q386" si="284">IF(OR(M386="Oui",M386="Yes"),G386,"")</f>
        <v/>
      </c>
    </row>
    <row r="387" spans="1:17" ht="14" customHeight="1">
      <c r="A387" s="621" t="s">
        <v>2893</v>
      </c>
      <c r="B387" s="745" t="s">
        <v>1203</v>
      </c>
      <c r="C387" s="722">
        <v>0</v>
      </c>
      <c r="D387" s="722">
        <v>0</v>
      </c>
      <c r="E387" s="604">
        <f t="shared" ref="E387" si="285">+C387+D387</f>
        <v>0</v>
      </c>
      <c r="F387" s="722">
        <v>0</v>
      </c>
      <c r="G387" s="604">
        <f t="shared" ref="G387" si="286">+E387+F387</f>
        <v>0</v>
      </c>
      <c r="H387" s="605">
        <f>'Budget production - DÉTAIL'!G428</f>
        <v>0</v>
      </c>
      <c r="I387" s="606">
        <f t="shared" ref="I387" si="287">+H387-G387</f>
        <v>0</v>
      </c>
      <c r="J387" s="730"/>
      <c r="K387" s="419" t="s">
        <v>1646</v>
      </c>
      <c r="L387" s="419" t="s">
        <v>1646</v>
      </c>
      <c r="M387" s="419" t="s">
        <v>1646</v>
      </c>
      <c r="O387" s="819" t="str">
        <f t="shared" ref="O387" si="288">IF(OR(K387="Oui",K387="Yes"),G387,"")</f>
        <v/>
      </c>
      <c r="P387" s="819" t="str">
        <f t="shared" ref="P387" si="289">IF(OR(L387="Oui",L387="Yes"),G387,"")</f>
        <v/>
      </c>
      <c r="Q387" s="819" t="str">
        <f t="shared" ref="Q387" si="290">IF(OR(M387="Oui",M387="Yes"),G387,"")</f>
        <v/>
      </c>
    </row>
    <row r="388" spans="1:17" ht="14" customHeight="1">
      <c r="A388" s="621" t="s">
        <v>2894</v>
      </c>
      <c r="B388" s="745" t="s">
        <v>839</v>
      </c>
      <c r="C388" s="722">
        <v>0</v>
      </c>
      <c r="D388" s="722">
        <v>0</v>
      </c>
      <c r="E388" s="604">
        <f t="shared" ref="E388" si="291">+C388+D388</f>
        <v>0</v>
      </c>
      <c r="F388" s="722">
        <v>0</v>
      </c>
      <c r="G388" s="604">
        <f t="shared" ref="G388" si="292">+E388+F388</f>
        <v>0</v>
      </c>
      <c r="H388" s="605">
        <f>'Budget production - DÉTAIL'!G429</f>
        <v>0</v>
      </c>
      <c r="I388" s="606">
        <f t="shared" ref="I388" si="293">+H388-G388</f>
        <v>0</v>
      </c>
      <c r="J388" s="730"/>
      <c r="K388" s="419" t="s">
        <v>1646</v>
      </c>
      <c r="L388" s="419" t="s">
        <v>1646</v>
      </c>
      <c r="M388" s="419" t="s">
        <v>1646</v>
      </c>
      <c r="O388" s="819" t="str">
        <f t="shared" ref="O388" si="294">IF(OR(K388="Oui",K388="Yes"),G388,"")</f>
        <v/>
      </c>
      <c r="P388" s="819" t="str">
        <f t="shared" ref="P388" si="295">IF(OR(L388="Oui",L388="Yes"),G388,"")</f>
        <v/>
      </c>
      <c r="Q388" s="819" t="str">
        <f t="shared" ref="Q388" si="296">IF(OR(M388="Oui",M388="Yes"),G388,"")</f>
        <v/>
      </c>
    </row>
    <row r="389" spans="1:17" ht="14" customHeight="1">
      <c r="A389" s="621" t="s">
        <v>2895</v>
      </c>
      <c r="B389" s="745" t="s">
        <v>1586</v>
      </c>
      <c r="C389" s="722">
        <v>0</v>
      </c>
      <c r="D389" s="722">
        <v>0</v>
      </c>
      <c r="E389" s="604">
        <f t="shared" si="274"/>
        <v>0</v>
      </c>
      <c r="F389" s="722">
        <v>0</v>
      </c>
      <c r="G389" s="604">
        <f t="shared" si="275"/>
        <v>0</v>
      </c>
      <c r="H389" s="605">
        <f>'Budget production - DÉTAIL'!G430</f>
        <v>0</v>
      </c>
      <c r="I389" s="606">
        <f t="shared" si="273"/>
        <v>0</v>
      </c>
      <c r="J389" s="730"/>
      <c r="K389" s="419" t="s">
        <v>1646</v>
      </c>
      <c r="L389" s="419" t="s">
        <v>1646</v>
      </c>
      <c r="M389" s="419" t="s">
        <v>1646</v>
      </c>
      <c r="O389" s="819" t="str">
        <f t="shared" si="276"/>
        <v/>
      </c>
      <c r="P389" s="819" t="str">
        <f t="shared" si="277"/>
        <v/>
      </c>
      <c r="Q389" s="819" t="str">
        <f t="shared" si="278"/>
        <v/>
      </c>
    </row>
    <row r="390" spans="1:17" ht="14" customHeight="1">
      <c r="A390" s="621" t="s">
        <v>2116</v>
      </c>
      <c r="B390" s="745" t="s">
        <v>840</v>
      </c>
      <c r="C390" s="722">
        <v>0</v>
      </c>
      <c r="D390" s="722">
        <v>0</v>
      </c>
      <c r="E390" s="604">
        <f t="shared" si="274"/>
        <v>0</v>
      </c>
      <c r="F390" s="722">
        <v>0</v>
      </c>
      <c r="G390" s="604">
        <f t="shared" si="275"/>
        <v>0</v>
      </c>
      <c r="H390" s="605">
        <f>'Budget production - DÉTAIL'!G431</f>
        <v>0</v>
      </c>
      <c r="I390" s="606">
        <f t="shared" si="273"/>
        <v>0</v>
      </c>
      <c r="J390" s="730"/>
      <c r="K390" s="419" t="s">
        <v>1646</v>
      </c>
      <c r="L390" s="419" t="s">
        <v>1646</v>
      </c>
      <c r="M390" s="419" t="s">
        <v>1646</v>
      </c>
      <c r="O390" s="819" t="str">
        <f t="shared" si="276"/>
        <v/>
      </c>
      <c r="P390" s="819" t="str">
        <f t="shared" si="277"/>
        <v/>
      </c>
      <c r="Q390" s="819" t="str">
        <f t="shared" si="278"/>
        <v/>
      </c>
    </row>
    <row r="391" spans="1:17" ht="14" customHeight="1">
      <c r="A391" s="621" t="s">
        <v>2117</v>
      </c>
      <c r="B391" s="745" t="s">
        <v>787</v>
      </c>
      <c r="C391" s="722">
        <v>0</v>
      </c>
      <c r="D391" s="722">
        <v>0</v>
      </c>
      <c r="E391" s="604">
        <f t="shared" si="274"/>
        <v>0</v>
      </c>
      <c r="F391" s="722">
        <v>0</v>
      </c>
      <c r="G391" s="604">
        <f t="shared" si="275"/>
        <v>0</v>
      </c>
      <c r="H391" s="605">
        <f>'Budget production - DÉTAIL'!G432</f>
        <v>0</v>
      </c>
      <c r="I391" s="606">
        <f t="shared" si="273"/>
        <v>0</v>
      </c>
      <c r="J391" s="730"/>
      <c r="K391" s="419" t="s">
        <v>1646</v>
      </c>
      <c r="L391" s="419" t="s">
        <v>1646</v>
      </c>
      <c r="M391" s="419" t="s">
        <v>1646</v>
      </c>
      <c r="O391" s="819" t="str">
        <f t="shared" si="276"/>
        <v/>
      </c>
      <c r="P391" s="819" t="str">
        <f t="shared" si="277"/>
        <v/>
      </c>
      <c r="Q391" s="819" t="str">
        <f t="shared" si="278"/>
        <v/>
      </c>
    </row>
    <row r="392" spans="1:17" ht="14" customHeight="1">
      <c r="A392" s="624"/>
      <c r="B392" s="609" t="s">
        <v>2118</v>
      </c>
      <c r="C392" s="610">
        <f t="shared" ref="C392:H392" si="297">SUM(C380:C391)</f>
        <v>0</v>
      </c>
      <c r="D392" s="610">
        <f t="shared" si="297"/>
        <v>0</v>
      </c>
      <c r="E392" s="610">
        <f t="shared" si="297"/>
        <v>0</v>
      </c>
      <c r="F392" s="610">
        <f t="shared" si="297"/>
        <v>0</v>
      </c>
      <c r="G392" s="610">
        <f t="shared" si="297"/>
        <v>0</v>
      </c>
      <c r="H392" s="610">
        <f t="shared" si="297"/>
        <v>0</v>
      </c>
      <c r="I392" s="611">
        <f>+H392-G392</f>
        <v>0</v>
      </c>
      <c r="J392" s="813"/>
      <c r="K392" s="813"/>
      <c r="L392" s="813"/>
      <c r="M392" s="813"/>
      <c r="N392" s="813"/>
      <c r="O392" s="844"/>
      <c r="P392" s="844"/>
      <c r="Q392" s="844"/>
    </row>
    <row r="393" spans="1:17" ht="14" customHeight="1">
      <c r="A393" s="624"/>
      <c r="B393" s="613"/>
      <c r="C393" s="614"/>
      <c r="D393" s="614"/>
      <c r="E393" s="614"/>
      <c r="F393" s="614"/>
      <c r="G393" s="614"/>
      <c r="H393" s="614"/>
      <c r="I393" s="521"/>
      <c r="J393" s="520"/>
      <c r="K393" s="520"/>
      <c r="L393" s="520"/>
      <c r="M393" s="520"/>
      <c r="N393" s="520"/>
      <c r="O393" s="843"/>
      <c r="P393" s="843"/>
      <c r="Q393" s="843"/>
    </row>
    <row r="394" spans="1:17" ht="14" customHeight="1">
      <c r="A394" s="596" t="s">
        <v>1760</v>
      </c>
      <c r="B394" s="597" t="s">
        <v>1761</v>
      </c>
      <c r="C394" s="598"/>
      <c r="D394" s="614"/>
      <c r="E394" s="614"/>
      <c r="F394" s="614"/>
      <c r="G394" s="614"/>
      <c r="H394" s="614"/>
      <c r="I394" s="521"/>
      <c r="J394" s="520"/>
      <c r="K394" s="520"/>
      <c r="L394" s="520"/>
      <c r="M394" s="520"/>
      <c r="N394" s="520"/>
      <c r="O394" s="843"/>
      <c r="P394" s="843"/>
      <c r="Q394" s="843"/>
    </row>
    <row r="395" spans="1:17" ht="14" customHeight="1">
      <c r="A395" s="621" t="s">
        <v>2119</v>
      </c>
      <c r="B395" s="745" t="s">
        <v>849</v>
      </c>
      <c r="C395" s="722">
        <v>0</v>
      </c>
      <c r="D395" s="722">
        <v>0</v>
      </c>
      <c r="E395" s="604">
        <f>+C395+D395</f>
        <v>0</v>
      </c>
      <c r="F395" s="722">
        <v>0</v>
      </c>
      <c r="G395" s="604">
        <f>+E395+F395</f>
        <v>0</v>
      </c>
      <c r="H395" s="605">
        <f>'Budget production - DÉTAIL'!G437</f>
        <v>0</v>
      </c>
      <c r="I395" s="606">
        <f t="shared" ref="I395:I402" si="298">+H395-G395</f>
        <v>0</v>
      </c>
      <c r="J395" s="730"/>
      <c r="K395" s="419" t="s">
        <v>1646</v>
      </c>
      <c r="L395" s="419" t="s">
        <v>1646</v>
      </c>
      <c r="M395" s="419" t="s">
        <v>1646</v>
      </c>
      <c r="O395" s="819" t="str">
        <f t="shared" si="276"/>
        <v/>
      </c>
      <c r="P395" s="819" t="str">
        <f t="shared" si="277"/>
        <v/>
      </c>
      <c r="Q395" s="819" t="str">
        <f t="shared" si="278"/>
        <v/>
      </c>
    </row>
    <row r="396" spans="1:17" ht="14" customHeight="1">
      <c r="A396" s="621" t="s">
        <v>2120</v>
      </c>
      <c r="B396" s="745" t="s">
        <v>850</v>
      </c>
      <c r="C396" s="722">
        <v>0</v>
      </c>
      <c r="D396" s="722">
        <v>0</v>
      </c>
      <c r="E396" s="604">
        <f t="shared" ref="E396:E402" si="299">+C396+D396</f>
        <v>0</v>
      </c>
      <c r="F396" s="722">
        <v>0</v>
      </c>
      <c r="G396" s="604">
        <f t="shared" ref="G396:G402" si="300">+E396+F396</f>
        <v>0</v>
      </c>
      <c r="H396" s="605">
        <f>'Budget production - DÉTAIL'!G438</f>
        <v>0</v>
      </c>
      <c r="I396" s="606">
        <f t="shared" si="298"/>
        <v>0</v>
      </c>
      <c r="J396" s="730"/>
      <c r="K396" s="419" t="s">
        <v>1646</v>
      </c>
      <c r="L396" s="419" t="s">
        <v>1646</v>
      </c>
      <c r="M396" s="419" t="s">
        <v>1646</v>
      </c>
      <c r="O396" s="819" t="str">
        <f t="shared" si="276"/>
        <v/>
      </c>
      <c r="P396" s="819" t="str">
        <f t="shared" si="277"/>
        <v/>
      </c>
      <c r="Q396" s="819" t="str">
        <f t="shared" si="278"/>
        <v/>
      </c>
    </row>
    <row r="397" spans="1:17" ht="14" customHeight="1">
      <c r="A397" s="621" t="s">
        <v>2121</v>
      </c>
      <c r="B397" s="745" t="s">
        <v>834</v>
      </c>
      <c r="C397" s="722">
        <v>0</v>
      </c>
      <c r="D397" s="722">
        <v>0</v>
      </c>
      <c r="E397" s="604">
        <f t="shared" si="299"/>
        <v>0</v>
      </c>
      <c r="F397" s="722">
        <v>0</v>
      </c>
      <c r="G397" s="604">
        <f t="shared" si="300"/>
        <v>0</v>
      </c>
      <c r="H397" s="605">
        <f>'Budget production - DÉTAIL'!G439</f>
        <v>0</v>
      </c>
      <c r="I397" s="606">
        <f t="shared" si="298"/>
        <v>0</v>
      </c>
      <c r="J397" s="730"/>
      <c r="K397" s="419" t="s">
        <v>1646</v>
      </c>
      <c r="L397" s="419" t="s">
        <v>1646</v>
      </c>
      <c r="M397" s="419" t="s">
        <v>1646</v>
      </c>
      <c r="O397" s="819" t="str">
        <f t="shared" si="276"/>
        <v/>
      </c>
      <c r="P397" s="819" t="str">
        <f t="shared" si="277"/>
        <v/>
      </c>
      <c r="Q397" s="819" t="str">
        <f t="shared" si="278"/>
        <v/>
      </c>
    </row>
    <row r="398" spans="1:17" ht="14" customHeight="1">
      <c r="A398" s="621" t="s">
        <v>2122</v>
      </c>
      <c r="B398" s="745" t="s">
        <v>836</v>
      </c>
      <c r="C398" s="722">
        <v>0</v>
      </c>
      <c r="D398" s="722">
        <v>0</v>
      </c>
      <c r="E398" s="604">
        <f t="shared" si="299"/>
        <v>0</v>
      </c>
      <c r="F398" s="722">
        <v>0</v>
      </c>
      <c r="G398" s="604">
        <f t="shared" si="300"/>
        <v>0</v>
      </c>
      <c r="H398" s="605">
        <f>'Budget production - DÉTAIL'!G440</f>
        <v>0</v>
      </c>
      <c r="I398" s="606">
        <f t="shared" si="298"/>
        <v>0</v>
      </c>
      <c r="J398" s="730"/>
      <c r="K398" s="419" t="s">
        <v>1646</v>
      </c>
      <c r="L398" s="419" t="s">
        <v>1646</v>
      </c>
      <c r="M398" s="419" t="s">
        <v>1646</v>
      </c>
      <c r="O398" s="819" t="str">
        <f t="shared" si="276"/>
        <v/>
      </c>
      <c r="P398" s="819" t="str">
        <f t="shared" si="277"/>
        <v/>
      </c>
      <c r="Q398" s="819" t="str">
        <f t="shared" si="278"/>
        <v/>
      </c>
    </row>
    <row r="399" spans="1:17" ht="13.75" customHeight="1">
      <c r="A399" s="621" t="s">
        <v>2123</v>
      </c>
      <c r="B399" s="745" t="s">
        <v>2890</v>
      </c>
      <c r="C399" s="722">
        <v>0</v>
      </c>
      <c r="D399" s="722">
        <v>0</v>
      </c>
      <c r="E399" s="604">
        <f t="shared" ref="E399" si="301">+C399+D399</f>
        <v>0</v>
      </c>
      <c r="F399" s="722">
        <v>0</v>
      </c>
      <c r="G399" s="604">
        <f t="shared" ref="G399" si="302">+E399+F399</f>
        <v>0</v>
      </c>
      <c r="H399" s="605">
        <f>'Budget production - DÉTAIL'!G441</f>
        <v>0</v>
      </c>
      <c r="I399" s="606">
        <f t="shared" ref="I399" si="303">+H399-G399</f>
        <v>0</v>
      </c>
      <c r="J399" s="730"/>
      <c r="K399" s="419" t="s">
        <v>1646</v>
      </c>
      <c r="L399" s="419" t="s">
        <v>1646</v>
      </c>
      <c r="M399" s="419" t="s">
        <v>1646</v>
      </c>
      <c r="O399" s="819" t="str">
        <f t="shared" ref="O399" si="304">IF(OR(K399="Oui",K399="Yes"),G399,"")</f>
        <v/>
      </c>
      <c r="P399" s="819" t="str">
        <f t="shared" ref="P399" si="305">IF(OR(L399="Oui",L399="Yes"),G399,"")</f>
        <v/>
      </c>
      <c r="Q399" s="819" t="str">
        <f t="shared" ref="Q399" si="306">IF(OR(M399="Oui",M399="Yes"),G399,"")</f>
        <v/>
      </c>
    </row>
    <row r="400" spans="1:17" ht="13.75" customHeight="1">
      <c r="A400" s="621" t="s">
        <v>2896</v>
      </c>
      <c r="B400" s="745" t="s">
        <v>1417</v>
      </c>
      <c r="C400" s="722">
        <v>0</v>
      </c>
      <c r="D400" s="722">
        <v>0</v>
      </c>
      <c r="E400" s="604">
        <f t="shared" si="299"/>
        <v>0</v>
      </c>
      <c r="F400" s="722">
        <v>0</v>
      </c>
      <c r="G400" s="604">
        <f t="shared" si="300"/>
        <v>0</v>
      </c>
      <c r="H400" s="605">
        <f>'Budget production - DÉTAIL'!G442</f>
        <v>0</v>
      </c>
      <c r="I400" s="606">
        <f t="shared" si="298"/>
        <v>0</v>
      </c>
      <c r="J400" s="730"/>
      <c r="K400" s="419" t="s">
        <v>1646</v>
      </c>
      <c r="L400" s="419" t="s">
        <v>1646</v>
      </c>
      <c r="M400" s="419" t="s">
        <v>1646</v>
      </c>
      <c r="O400" s="819" t="str">
        <f t="shared" si="276"/>
        <v/>
      </c>
      <c r="P400" s="819" t="str">
        <f t="shared" si="277"/>
        <v/>
      </c>
      <c r="Q400" s="819" t="str">
        <f t="shared" si="278"/>
        <v/>
      </c>
    </row>
    <row r="401" spans="1:17" ht="14" customHeight="1">
      <c r="A401" s="621" t="s">
        <v>2124</v>
      </c>
      <c r="B401" s="745" t="s">
        <v>851</v>
      </c>
      <c r="C401" s="722">
        <v>0</v>
      </c>
      <c r="D401" s="722">
        <v>0</v>
      </c>
      <c r="E401" s="604">
        <f t="shared" si="299"/>
        <v>0</v>
      </c>
      <c r="F401" s="722">
        <v>0</v>
      </c>
      <c r="G401" s="604">
        <f t="shared" si="300"/>
        <v>0</v>
      </c>
      <c r="H401" s="605">
        <f>'Budget production - DÉTAIL'!G443</f>
        <v>0</v>
      </c>
      <c r="I401" s="606">
        <f t="shared" si="298"/>
        <v>0</v>
      </c>
      <c r="J401" s="730"/>
      <c r="K401" s="419" t="s">
        <v>1646</v>
      </c>
      <c r="L401" s="419" t="s">
        <v>1646</v>
      </c>
      <c r="M401" s="419" t="s">
        <v>1646</v>
      </c>
      <c r="O401" s="819" t="str">
        <f t="shared" si="276"/>
        <v/>
      </c>
      <c r="P401" s="819" t="str">
        <f t="shared" si="277"/>
        <v/>
      </c>
      <c r="Q401" s="819" t="str">
        <f t="shared" si="278"/>
        <v/>
      </c>
    </row>
    <row r="402" spans="1:17" ht="14" customHeight="1">
      <c r="A402" s="621" t="s">
        <v>2125</v>
      </c>
      <c r="B402" s="745" t="s">
        <v>787</v>
      </c>
      <c r="C402" s="722">
        <v>0</v>
      </c>
      <c r="D402" s="722">
        <v>0</v>
      </c>
      <c r="E402" s="604">
        <f t="shared" si="299"/>
        <v>0</v>
      </c>
      <c r="F402" s="722">
        <v>0</v>
      </c>
      <c r="G402" s="604">
        <f t="shared" si="300"/>
        <v>0</v>
      </c>
      <c r="H402" s="605">
        <f>'Budget production - DÉTAIL'!G444</f>
        <v>0</v>
      </c>
      <c r="I402" s="606">
        <f t="shared" si="298"/>
        <v>0</v>
      </c>
      <c r="J402" s="730"/>
      <c r="K402" s="419" t="s">
        <v>1646</v>
      </c>
      <c r="L402" s="419" t="s">
        <v>1646</v>
      </c>
      <c r="M402" s="419" t="s">
        <v>1646</v>
      </c>
      <c r="O402" s="819" t="str">
        <f t="shared" si="276"/>
        <v/>
      </c>
      <c r="P402" s="819" t="str">
        <f t="shared" si="277"/>
        <v/>
      </c>
      <c r="Q402" s="819" t="str">
        <f t="shared" si="278"/>
        <v/>
      </c>
    </row>
    <row r="403" spans="1:17" ht="14" customHeight="1">
      <c r="A403" s="624"/>
      <c r="B403" s="609" t="s">
        <v>2126</v>
      </c>
      <c r="C403" s="610">
        <f t="shared" ref="C403:H403" si="307">SUM(C395:C402)</f>
        <v>0</v>
      </c>
      <c r="D403" s="610">
        <f t="shared" si="307"/>
        <v>0</v>
      </c>
      <c r="E403" s="610">
        <f t="shared" si="307"/>
        <v>0</v>
      </c>
      <c r="F403" s="610">
        <f t="shared" si="307"/>
        <v>0</v>
      </c>
      <c r="G403" s="630">
        <f t="shared" si="307"/>
        <v>0</v>
      </c>
      <c r="H403" s="630">
        <f t="shared" si="307"/>
        <v>0</v>
      </c>
      <c r="I403" s="631">
        <f>+H403-G403</f>
        <v>0</v>
      </c>
      <c r="J403" s="813"/>
      <c r="K403" s="813"/>
      <c r="L403" s="813"/>
      <c r="M403" s="813"/>
      <c r="N403" s="813"/>
      <c r="O403" s="844"/>
      <c r="P403" s="844"/>
      <c r="Q403" s="844"/>
    </row>
    <row r="404" spans="1:17" ht="14" customHeight="1">
      <c r="A404" s="624"/>
      <c r="B404" s="613"/>
      <c r="C404" s="614"/>
      <c r="D404" s="614"/>
      <c r="E404" s="614"/>
      <c r="F404" s="614"/>
      <c r="G404" s="614"/>
      <c r="H404" s="614"/>
      <c r="I404" s="521"/>
      <c r="J404" s="520"/>
      <c r="K404" s="520"/>
      <c r="L404" s="520"/>
      <c r="M404" s="520"/>
      <c r="N404" s="520"/>
      <c r="O404" s="843"/>
      <c r="P404" s="843"/>
      <c r="Q404" s="843"/>
    </row>
    <row r="405" spans="1:17" ht="14" customHeight="1">
      <c r="A405" s="596" t="s">
        <v>1762</v>
      </c>
      <c r="B405" s="597" t="s">
        <v>852</v>
      </c>
      <c r="C405" s="598"/>
      <c r="D405" s="614"/>
      <c r="E405" s="614"/>
      <c r="F405" s="614"/>
      <c r="G405" s="614"/>
      <c r="H405" s="614"/>
      <c r="I405" s="521"/>
      <c r="J405" s="520"/>
      <c r="K405" s="520"/>
      <c r="L405" s="520"/>
      <c r="M405" s="520"/>
      <c r="N405" s="520"/>
      <c r="O405" s="843"/>
      <c r="P405" s="843"/>
      <c r="Q405" s="843"/>
    </row>
    <row r="406" spans="1:17" ht="14" customHeight="1">
      <c r="A406" s="621" t="s">
        <v>2127</v>
      </c>
      <c r="B406" s="619" t="s">
        <v>2128</v>
      </c>
      <c r="C406" s="722">
        <v>0</v>
      </c>
      <c r="D406" s="722">
        <v>0</v>
      </c>
      <c r="E406" s="604">
        <f>+C406+D406</f>
        <v>0</v>
      </c>
      <c r="F406" s="722">
        <v>0</v>
      </c>
      <c r="G406" s="604">
        <f>+E406+F406</f>
        <v>0</v>
      </c>
      <c r="H406" s="605">
        <f>'Budget production - DÉTAIL'!G449</f>
        <v>0</v>
      </c>
      <c r="I406" s="606">
        <f t="shared" ref="I406:I417" si="308">+H406-G406</f>
        <v>0</v>
      </c>
      <c r="J406" s="730"/>
      <c r="K406" s="419" t="s">
        <v>1646</v>
      </c>
      <c r="L406" s="419" t="s">
        <v>1646</v>
      </c>
      <c r="M406" s="419" t="s">
        <v>1646</v>
      </c>
      <c r="O406" s="819" t="str">
        <f t="shared" si="276"/>
        <v/>
      </c>
      <c r="P406" s="819" t="str">
        <f t="shared" si="277"/>
        <v/>
      </c>
      <c r="Q406" s="819" t="str">
        <f t="shared" si="278"/>
        <v/>
      </c>
    </row>
    <row r="407" spans="1:17" ht="14" customHeight="1">
      <c r="A407" s="621" t="s">
        <v>2129</v>
      </c>
      <c r="B407" s="619" t="s">
        <v>2130</v>
      </c>
      <c r="C407" s="722">
        <v>0</v>
      </c>
      <c r="D407" s="722">
        <v>0</v>
      </c>
      <c r="E407" s="604">
        <f t="shared" ref="E407:E417" si="309">+C407+D407</f>
        <v>0</v>
      </c>
      <c r="F407" s="722">
        <v>0</v>
      </c>
      <c r="G407" s="604">
        <f t="shared" ref="G407:G417" si="310">+E407+F407</f>
        <v>0</v>
      </c>
      <c r="H407" s="605">
        <f>'Budget production - DÉTAIL'!G450</f>
        <v>0</v>
      </c>
      <c r="I407" s="606">
        <f t="shared" si="308"/>
        <v>0</v>
      </c>
      <c r="J407" s="730"/>
      <c r="K407" s="419" t="s">
        <v>1646</v>
      </c>
      <c r="L407" s="419" t="s">
        <v>1646</v>
      </c>
      <c r="M407" s="419" t="s">
        <v>1646</v>
      </c>
      <c r="O407" s="819" t="str">
        <f t="shared" si="276"/>
        <v/>
      </c>
      <c r="P407" s="819" t="str">
        <f t="shared" si="277"/>
        <v/>
      </c>
      <c r="Q407" s="819" t="str">
        <f t="shared" si="278"/>
        <v/>
      </c>
    </row>
    <row r="408" spans="1:17" ht="14" customHeight="1">
      <c r="A408" s="621" t="s">
        <v>2131</v>
      </c>
      <c r="B408" s="619" t="s">
        <v>2132</v>
      </c>
      <c r="C408" s="722">
        <v>0</v>
      </c>
      <c r="D408" s="722">
        <v>0</v>
      </c>
      <c r="E408" s="604">
        <f t="shared" si="309"/>
        <v>0</v>
      </c>
      <c r="F408" s="722">
        <v>0</v>
      </c>
      <c r="G408" s="604">
        <f t="shared" si="310"/>
        <v>0</v>
      </c>
      <c r="H408" s="605">
        <f>'Budget production - DÉTAIL'!G451</f>
        <v>0</v>
      </c>
      <c r="I408" s="606">
        <f t="shared" si="308"/>
        <v>0</v>
      </c>
      <c r="J408" s="730"/>
      <c r="K408" s="419" t="s">
        <v>1646</v>
      </c>
      <c r="L408" s="419" t="s">
        <v>1646</v>
      </c>
      <c r="M408" s="419" t="s">
        <v>1646</v>
      </c>
      <c r="O408" s="819" t="str">
        <f t="shared" si="276"/>
        <v/>
      </c>
      <c r="P408" s="819" t="str">
        <f t="shared" si="277"/>
        <v/>
      </c>
      <c r="Q408" s="819" t="str">
        <f t="shared" si="278"/>
        <v/>
      </c>
    </row>
    <row r="409" spans="1:17" ht="14" customHeight="1">
      <c r="A409" s="621" t="s">
        <v>2133</v>
      </c>
      <c r="B409" s="619" t="s">
        <v>2134</v>
      </c>
      <c r="C409" s="722">
        <v>0</v>
      </c>
      <c r="D409" s="722">
        <v>0</v>
      </c>
      <c r="E409" s="604">
        <f t="shared" si="309"/>
        <v>0</v>
      </c>
      <c r="F409" s="722">
        <v>0</v>
      </c>
      <c r="G409" s="604">
        <f t="shared" si="310"/>
        <v>0</v>
      </c>
      <c r="H409" s="605">
        <f>'Budget production - DÉTAIL'!G452</f>
        <v>0</v>
      </c>
      <c r="I409" s="606">
        <f t="shared" si="308"/>
        <v>0</v>
      </c>
      <c r="J409" s="730"/>
      <c r="K409" s="419" t="s">
        <v>1646</v>
      </c>
      <c r="L409" s="419" t="s">
        <v>1646</v>
      </c>
      <c r="M409" s="419" t="s">
        <v>1646</v>
      </c>
      <c r="O409" s="819" t="str">
        <f t="shared" si="276"/>
        <v/>
      </c>
      <c r="P409" s="819" t="str">
        <f t="shared" si="277"/>
        <v/>
      </c>
      <c r="Q409" s="819" t="str">
        <f t="shared" si="278"/>
        <v/>
      </c>
    </row>
    <row r="410" spans="1:17" ht="14" customHeight="1">
      <c r="A410" s="621" t="s">
        <v>2135</v>
      </c>
      <c r="B410" s="745" t="s">
        <v>860</v>
      </c>
      <c r="C410" s="722">
        <v>0</v>
      </c>
      <c r="D410" s="722">
        <v>0</v>
      </c>
      <c r="E410" s="604">
        <f t="shared" si="309"/>
        <v>0</v>
      </c>
      <c r="F410" s="722">
        <v>0</v>
      </c>
      <c r="G410" s="604">
        <f t="shared" si="310"/>
        <v>0</v>
      </c>
      <c r="H410" s="605">
        <f>'Budget production - DÉTAIL'!G457</f>
        <v>0</v>
      </c>
      <c r="I410" s="606">
        <f t="shared" si="308"/>
        <v>0</v>
      </c>
      <c r="J410" s="730"/>
      <c r="K410" s="419" t="s">
        <v>1646</v>
      </c>
      <c r="L410" s="419" t="s">
        <v>1646</v>
      </c>
      <c r="M410" s="419" t="s">
        <v>1646</v>
      </c>
      <c r="O410" s="819" t="str">
        <f t="shared" si="276"/>
        <v/>
      </c>
      <c r="P410" s="819" t="str">
        <f t="shared" si="277"/>
        <v/>
      </c>
      <c r="Q410" s="819" t="str">
        <f t="shared" si="278"/>
        <v/>
      </c>
    </row>
    <row r="411" spans="1:17" ht="14" customHeight="1">
      <c r="A411" s="621" t="s">
        <v>2136</v>
      </c>
      <c r="B411" s="745" t="s">
        <v>861</v>
      </c>
      <c r="C411" s="722">
        <v>0</v>
      </c>
      <c r="D411" s="722">
        <v>0</v>
      </c>
      <c r="E411" s="604">
        <f t="shared" si="309"/>
        <v>0</v>
      </c>
      <c r="F411" s="722">
        <v>0</v>
      </c>
      <c r="G411" s="604">
        <f t="shared" si="310"/>
        <v>0</v>
      </c>
      <c r="H411" s="605">
        <f>'Budget production - DÉTAIL'!G458</f>
        <v>0</v>
      </c>
      <c r="I411" s="606">
        <f t="shared" si="308"/>
        <v>0</v>
      </c>
      <c r="J411" s="730"/>
      <c r="K411" s="419" t="s">
        <v>1646</v>
      </c>
      <c r="L411" s="419" t="s">
        <v>1646</v>
      </c>
      <c r="M411" s="419" t="s">
        <v>1646</v>
      </c>
      <c r="O411" s="819" t="str">
        <f t="shared" si="276"/>
        <v/>
      </c>
      <c r="P411" s="819" t="str">
        <f t="shared" si="277"/>
        <v/>
      </c>
      <c r="Q411" s="819" t="str">
        <f t="shared" si="278"/>
        <v/>
      </c>
    </row>
    <row r="412" spans="1:17" ht="14" customHeight="1">
      <c r="A412" s="621" t="s">
        <v>2679</v>
      </c>
      <c r="B412" s="745" t="s">
        <v>862</v>
      </c>
      <c r="C412" s="722">
        <v>0</v>
      </c>
      <c r="D412" s="722">
        <v>0</v>
      </c>
      <c r="E412" s="604">
        <f t="shared" ref="E412" si="311">+C412+D412</f>
        <v>0</v>
      </c>
      <c r="F412" s="722">
        <v>0</v>
      </c>
      <c r="G412" s="604">
        <f t="shared" ref="G412" si="312">+E412+F412</f>
        <v>0</v>
      </c>
      <c r="H412" s="605">
        <f>'Budget production - DÉTAIL'!G459</f>
        <v>0</v>
      </c>
      <c r="I412" s="606">
        <f t="shared" ref="I412" si="313">+H412-G412</f>
        <v>0</v>
      </c>
      <c r="J412" s="730"/>
      <c r="K412" s="419" t="s">
        <v>1646</v>
      </c>
      <c r="L412" s="419" t="s">
        <v>1646</v>
      </c>
      <c r="M412" s="419" t="s">
        <v>1646</v>
      </c>
      <c r="O412" s="819" t="str">
        <f t="shared" ref="O412" si="314">IF(OR(K412="Oui",K412="Yes"),G412,"")</f>
        <v/>
      </c>
      <c r="P412" s="819" t="str">
        <f t="shared" ref="P412" si="315">IF(OR(L412="Oui",L412="Yes"),G412,"")</f>
        <v/>
      </c>
      <c r="Q412" s="819" t="str">
        <f t="shared" ref="Q412" si="316">IF(OR(M412="Oui",M412="Yes"),G412,"")</f>
        <v/>
      </c>
    </row>
    <row r="413" spans="1:17" ht="14" customHeight="1">
      <c r="A413" s="621" t="s">
        <v>2897</v>
      </c>
      <c r="B413" s="745" t="s">
        <v>1586</v>
      </c>
      <c r="C413" s="722">
        <v>0</v>
      </c>
      <c r="D413" s="722">
        <v>0</v>
      </c>
      <c r="E413" s="604">
        <f t="shared" si="309"/>
        <v>0</v>
      </c>
      <c r="F413" s="722">
        <v>0</v>
      </c>
      <c r="G413" s="604">
        <f t="shared" si="310"/>
        <v>0</v>
      </c>
      <c r="H413" s="605">
        <f>'Budget production - DÉTAIL'!G460</f>
        <v>0</v>
      </c>
      <c r="I413" s="606">
        <f t="shared" si="308"/>
        <v>0</v>
      </c>
      <c r="J413" s="730"/>
      <c r="K413" s="419" t="s">
        <v>1646</v>
      </c>
      <c r="L413" s="419" t="s">
        <v>1646</v>
      </c>
      <c r="M413" s="419" t="s">
        <v>1646</v>
      </c>
      <c r="O413" s="819" t="str">
        <f t="shared" si="276"/>
        <v/>
      </c>
      <c r="P413" s="819" t="str">
        <f t="shared" si="277"/>
        <v/>
      </c>
      <c r="Q413" s="819" t="str">
        <f t="shared" si="278"/>
        <v/>
      </c>
    </row>
    <row r="414" spans="1:17" ht="14" customHeight="1">
      <c r="A414" s="621" t="s">
        <v>2137</v>
      </c>
      <c r="B414" s="745" t="s">
        <v>840</v>
      </c>
      <c r="C414" s="722">
        <v>0</v>
      </c>
      <c r="D414" s="722">
        <v>0</v>
      </c>
      <c r="E414" s="604">
        <f t="shared" si="309"/>
        <v>0</v>
      </c>
      <c r="F414" s="722">
        <v>0</v>
      </c>
      <c r="G414" s="604">
        <f t="shared" si="310"/>
        <v>0</v>
      </c>
      <c r="H414" s="605">
        <f>'Budget production - DÉTAIL'!G461</f>
        <v>0</v>
      </c>
      <c r="I414" s="606">
        <f t="shared" si="308"/>
        <v>0</v>
      </c>
      <c r="J414" s="730"/>
      <c r="K414" s="419" t="s">
        <v>1646</v>
      </c>
      <c r="L414" s="419" t="s">
        <v>1646</v>
      </c>
      <c r="M414" s="419" t="s">
        <v>1646</v>
      </c>
      <c r="O414" s="819" t="str">
        <f t="shared" si="276"/>
        <v/>
      </c>
      <c r="P414" s="819" t="str">
        <f t="shared" si="277"/>
        <v/>
      </c>
      <c r="Q414" s="819" t="str">
        <f t="shared" si="278"/>
        <v/>
      </c>
    </row>
    <row r="415" spans="1:17" ht="14" customHeight="1">
      <c r="A415" s="621" t="s">
        <v>2138</v>
      </c>
      <c r="B415" s="745" t="s">
        <v>863</v>
      </c>
      <c r="C415" s="722">
        <v>0</v>
      </c>
      <c r="D415" s="722">
        <v>0</v>
      </c>
      <c r="E415" s="604">
        <f t="shared" si="309"/>
        <v>0</v>
      </c>
      <c r="F415" s="722">
        <v>0</v>
      </c>
      <c r="G415" s="604">
        <f t="shared" si="310"/>
        <v>0</v>
      </c>
      <c r="H415" s="605">
        <f>'Budget production - DÉTAIL'!G462</f>
        <v>0</v>
      </c>
      <c r="I415" s="606">
        <f t="shared" si="308"/>
        <v>0</v>
      </c>
      <c r="J415" s="730"/>
      <c r="K415" s="419" t="s">
        <v>1646</v>
      </c>
      <c r="L415" s="419" t="s">
        <v>1646</v>
      </c>
      <c r="M415" s="419" t="s">
        <v>1646</v>
      </c>
      <c r="O415" s="819" t="str">
        <f t="shared" si="276"/>
        <v/>
      </c>
      <c r="P415" s="819" t="str">
        <f t="shared" si="277"/>
        <v/>
      </c>
      <c r="Q415" s="819" t="str">
        <f t="shared" si="278"/>
        <v/>
      </c>
    </row>
    <row r="416" spans="1:17" ht="14" customHeight="1">
      <c r="A416" s="621" t="s">
        <v>2139</v>
      </c>
      <c r="B416" s="745" t="s">
        <v>864</v>
      </c>
      <c r="C416" s="722">
        <v>0</v>
      </c>
      <c r="D416" s="722">
        <v>0</v>
      </c>
      <c r="E416" s="604">
        <f t="shared" si="309"/>
        <v>0</v>
      </c>
      <c r="F416" s="722">
        <v>0</v>
      </c>
      <c r="G416" s="604">
        <f t="shared" si="310"/>
        <v>0</v>
      </c>
      <c r="H416" s="605">
        <f>'Budget production - DÉTAIL'!G463</f>
        <v>0</v>
      </c>
      <c r="I416" s="606">
        <f t="shared" si="308"/>
        <v>0</v>
      </c>
      <c r="J416" s="730"/>
      <c r="K416" s="419" t="s">
        <v>1646</v>
      </c>
      <c r="L416" s="419" t="s">
        <v>1646</v>
      </c>
      <c r="M416" s="419" t="s">
        <v>1646</v>
      </c>
      <c r="O416" s="819" t="str">
        <f t="shared" si="276"/>
        <v/>
      </c>
      <c r="P416" s="819" t="str">
        <f t="shared" si="277"/>
        <v/>
      </c>
      <c r="Q416" s="819" t="str">
        <f t="shared" si="278"/>
        <v/>
      </c>
    </row>
    <row r="417" spans="1:17" ht="14" customHeight="1">
      <c r="A417" s="621" t="s">
        <v>2140</v>
      </c>
      <c r="B417" s="745" t="s">
        <v>787</v>
      </c>
      <c r="C417" s="722">
        <v>0</v>
      </c>
      <c r="D417" s="722">
        <v>0</v>
      </c>
      <c r="E417" s="604">
        <f t="shared" si="309"/>
        <v>0</v>
      </c>
      <c r="F417" s="722">
        <v>0</v>
      </c>
      <c r="G417" s="604">
        <f t="shared" si="310"/>
        <v>0</v>
      </c>
      <c r="H417" s="605">
        <f>'Budget production - DÉTAIL'!G464</f>
        <v>0</v>
      </c>
      <c r="I417" s="606">
        <f t="shared" si="308"/>
        <v>0</v>
      </c>
      <c r="J417" s="730"/>
      <c r="K417" s="419" t="s">
        <v>1646</v>
      </c>
      <c r="L417" s="419" t="s">
        <v>1646</v>
      </c>
      <c r="M417" s="419" t="s">
        <v>1646</v>
      </c>
      <c r="O417" s="819" t="str">
        <f t="shared" si="276"/>
        <v/>
      </c>
      <c r="P417" s="819" t="str">
        <f t="shared" si="277"/>
        <v/>
      </c>
      <c r="Q417" s="819" t="str">
        <f t="shared" si="278"/>
        <v/>
      </c>
    </row>
    <row r="418" spans="1:17" ht="14" customHeight="1">
      <c r="A418" s="624"/>
      <c r="B418" s="609" t="s">
        <v>2141</v>
      </c>
      <c r="C418" s="610">
        <f t="shared" ref="C418:H418" si="317">SUM(C406:C417)</f>
        <v>0</v>
      </c>
      <c r="D418" s="610">
        <f t="shared" si="317"/>
        <v>0</v>
      </c>
      <c r="E418" s="610">
        <f t="shared" si="317"/>
        <v>0</v>
      </c>
      <c r="F418" s="610">
        <f t="shared" si="317"/>
        <v>0</v>
      </c>
      <c r="G418" s="610">
        <f t="shared" si="317"/>
        <v>0</v>
      </c>
      <c r="H418" s="610">
        <f t="shared" si="317"/>
        <v>0</v>
      </c>
      <c r="I418" s="611">
        <f>+H418-G418</f>
        <v>0</v>
      </c>
      <c r="J418" s="813"/>
      <c r="K418" s="813"/>
      <c r="L418" s="813"/>
      <c r="M418" s="813"/>
      <c r="N418" s="813"/>
      <c r="O418" s="844"/>
      <c r="P418" s="844"/>
      <c r="Q418" s="844"/>
    </row>
    <row r="419" spans="1:17" ht="14" customHeight="1">
      <c r="A419" s="624"/>
      <c r="B419" s="613"/>
      <c r="C419" s="614"/>
      <c r="D419" s="614"/>
      <c r="E419" s="614"/>
      <c r="F419" s="614"/>
      <c r="G419" s="614"/>
      <c r="H419" s="614"/>
      <c r="I419" s="521"/>
      <c r="J419" s="520"/>
      <c r="K419" s="520"/>
      <c r="L419" s="520"/>
      <c r="M419" s="520"/>
      <c r="N419" s="520"/>
      <c r="O419" s="843"/>
      <c r="P419" s="843"/>
      <c r="Q419" s="843"/>
    </row>
    <row r="420" spans="1:17" ht="14" customHeight="1">
      <c r="A420" s="596" t="s">
        <v>1763</v>
      </c>
      <c r="B420" s="597" t="s">
        <v>865</v>
      </c>
      <c r="C420" s="598"/>
      <c r="D420" s="614"/>
      <c r="E420" s="614"/>
      <c r="F420" s="614"/>
      <c r="G420" s="614"/>
      <c r="H420" s="614"/>
      <c r="I420" s="521"/>
      <c r="J420" s="520"/>
      <c r="K420" s="520"/>
      <c r="L420" s="520"/>
      <c r="M420" s="520"/>
      <c r="N420" s="520"/>
      <c r="O420" s="843"/>
      <c r="P420" s="843"/>
      <c r="Q420" s="843"/>
    </row>
    <row r="421" spans="1:17" ht="14" customHeight="1">
      <c r="A421" s="621" t="s">
        <v>2142</v>
      </c>
      <c r="B421" s="619" t="s">
        <v>2143</v>
      </c>
      <c r="C421" s="722">
        <v>0</v>
      </c>
      <c r="D421" s="722">
        <v>0</v>
      </c>
      <c r="E421" s="604">
        <f>+C421+D421</f>
        <v>0</v>
      </c>
      <c r="F421" s="722">
        <v>0</v>
      </c>
      <c r="G421" s="604">
        <f>+E421+F421</f>
        <v>0</v>
      </c>
      <c r="H421" s="605">
        <f>'Budget production - DÉTAIL'!G469</f>
        <v>0</v>
      </c>
      <c r="I421" s="606">
        <f t="shared" ref="I421:I435" si="318">+H421-G421</f>
        <v>0</v>
      </c>
      <c r="J421" s="730"/>
      <c r="K421" s="419" t="s">
        <v>1646</v>
      </c>
      <c r="L421" s="419" t="s">
        <v>1646</v>
      </c>
      <c r="M421" s="419" t="s">
        <v>1646</v>
      </c>
      <c r="O421" s="819" t="str">
        <f t="shared" si="276"/>
        <v/>
      </c>
      <c r="P421" s="819" t="str">
        <f t="shared" si="277"/>
        <v/>
      </c>
      <c r="Q421" s="819" t="str">
        <f t="shared" si="278"/>
        <v/>
      </c>
    </row>
    <row r="422" spans="1:17" ht="14" customHeight="1">
      <c r="A422" s="621" t="s">
        <v>2144</v>
      </c>
      <c r="B422" s="619" t="s">
        <v>1957</v>
      </c>
      <c r="C422" s="722">
        <v>0</v>
      </c>
      <c r="D422" s="722">
        <v>0</v>
      </c>
      <c r="E422" s="604">
        <f t="shared" ref="E422:E435" si="319">+C422+D422</f>
        <v>0</v>
      </c>
      <c r="F422" s="722">
        <v>0</v>
      </c>
      <c r="G422" s="604">
        <f t="shared" ref="G422:G435" si="320">+E422+F422</f>
        <v>0</v>
      </c>
      <c r="H422" s="605">
        <f>'Budget production - DÉTAIL'!G470</f>
        <v>0</v>
      </c>
      <c r="I422" s="606">
        <f t="shared" si="318"/>
        <v>0</v>
      </c>
      <c r="J422" s="730"/>
      <c r="K422" s="419" t="s">
        <v>1646</v>
      </c>
      <c r="L422" s="419" t="s">
        <v>1646</v>
      </c>
      <c r="M422" s="419" t="s">
        <v>1646</v>
      </c>
      <c r="O422" s="819" t="str">
        <f t="shared" si="276"/>
        <v/>
      </c>
      <c r="P422" s="819" t="str">
        <f t="shared" si="277"/>
        <v/>
      </c>
      <c r="Q422" s="819" t="str">
        <f t="shared" si="278"/>
        <v/>
      </c>
    </row>
    <row r="423" spans="1:17" ht="14" customHeight="1">
      <c r="A423" s="621" t="s">
        <v>2145</v>
      </c>
      <c r="B423" s="619" t="s">
        <v>2146</v>
      </c>
      <c r="C423" s="722">
        <v>0</v>
      </c>
      <c r="D423" s="722">
        <v>0</v>
      </c>
      <c r="E423" s="604">
        <f t="shared" si="319"/>
        <v>0</v>
      </c>
      <c r="F423" s="722">
        <v>0</v>
      </c>
      <c r="G423" s="604">
        <f t="shared" si="320"/>
        <v>0</v>
      </c>
      <c r="H423" s="605">
        <f>'Budget production - DÉTAIL'!G471</f>
        <v>0</v>
      </c>
      <c r="I423" s="606">
        <f t="shared" si="318"/>
        <v>0</v>
      </c>
      <c r="J423" s="730"/>
      <c r="K423" s="419" t="s">
        <v>1646</v>
      </c>
      <c r="L423" s="419" t="s">
        <v>1646</v>
      </c>
      <c r="M423" s="419" t="s">
        <v>1646</v>
      </c>
      <c r="O423" s="819" t="str">
        <f t="shared" si="276"/>
        <v/>
      </c>
      <c r="P423" s="819" t="str">
        <f t="shared" si="277"/>
        <v/>
      </c>
      <c r="Q423" s="819" t="str">
        <f t="shared" si="278"/>
        <v/>
      </c>
    </row>
    <row r="424" spans="1:17" ht="14" customHeight="1">
      <c r="A424" s="621" t="s">
        <v>2147</v>
      </c>
      <c r="B424" s="745" t="s">
        <v>872</v>
      </c>
      <c r="C424" s="722">
        <v>0</v>
      </c>
      <c r="D424" s="722">
        <v>0</v>
      </c>
      <c r="E424" s="604">
        <f t="shared" ref="E424" si="321">+C424+D424</f>
        <v>0</v>
      </c>
      <c r="F424" s="722">
        <v>0</v>
      </c>
      <c r="G424" s="604">
        <f t="shared" ref="G424" si="322">+E424+F424</f>
        <v>0</v>
      </c>
      <c r="H424" s="605">
        <f>'Budget production - DÉTAIL'!G475</f>
        <v>0</v>
      </c>
      <c r="I424" s="606">
        <f t="shared" ref="I424" si="323">+H424-G424</f>
        <v>0</v>
      </c>
      <c r="J424" s="730"/>
      <c r="K424" s="419" t="s">
        <v>1646</v>
      </c>
      <c r="L424" s="419" t="s">
        <v>1646</v>
      </c>
      <c r="M424" s="419" t="s">
        <v>1646</v>
      </c>
      <c r="O424" s="819" t="str">
        <f t="shared" ref="O424" si="324">IF(OR(K424="Oui",K424="Yes"),G424,"")</f>
        <v/>
      </c>
      <c r="P424" s="819" t="str">
        <f t="shared" ref="P424" si="325">IF(OR(L424="Oui",L424="Yes"),G424,"")</f>
        <v/>
      </c>
      <c r="Q424" s="819" t="str">
        <f t="shared" ref="Q424" si="326">IF(OR(M424="Oui",M424="Yes"),G424,"")</f>
        <v/>
      </c>
    </row>
    <row r="425" spans="1:17" ht="14" customHeight="1">
      <c r="A425" s="621" t="s">
        <v>2898</v>
      </c>
      <c r="B425" s="745" t="s">
        <v>1434</v>
      </c>
      <c r="C425" s="722">
        <v>0</v>
      </c>
      <c r="D425" s="722">
        <v>0</v>
      </c>
      <c r="E425" s="604">
        <f t="shared" si="319"/>
        <v>0</v>
      </c>
      <c r="F425" s="722">
        <v>0</v>
      </c>
      <c r="G425" s="604">
        <f t="shared" si="320"/>
        <v>0</v>
      </c>
      <c r="H425" s="605">
        <f>'Budget production - DÉTAIL'!G476</f>
        <v>0</v>
      </c>
      <c r="I425" s="606">
        <f t="shared" si="318"/>
        <v>0</v>
      </c>
      <c r="J425" s="730"/>
      <c r="K425" s="419" t="s">
        <v>1646</v>
      </c>
      <c r="L425" s="419" t="s">
        <v>1646</v>
      </c>
      <c r="M425" s="419" t="s">
        <v>1646</v>
      </c>
      <c r="O425" s="819" t="str">
        <f t="shared" si="276"/>
        <v/>
      </c>
      <c r="P425" s="819" t="str">
        <f t="shared" si="277"/>
        <v/>
      </c>
      <c r="Q425" s="819" t="str">
        <f t="shared" si="278"/>
        <v/>
      </c>
    </row>
    <row r="426" spans="1:17" ht="14" customHeight="1">
      <c r="A426" s="621" t="s">
        <v>2148</v>
      </c>
      <c r="B426" s="745" t="s">
        <v>848</v>
      </c>
      <c r="C426" s="722">
        <v>0</v>
      </c>
      <c r="D426" s="722">
        <v>0</v>
      </c>
      <c r="E426" s="604">
        <f t="shared" ref="E426" si="327">+C426+D426</f>
        <v>0</v>
      </c>
      <c r="F426" s="722">
        <v>0</v>
      </c>
      <c r="G426" s="604">
        <f t="shared" ref="G426" si="328">+E426+F426</f>
        <v>0</v>
      </c>
      <c r="H426" s="605">
        <f>'Budget production - DÉTAIL'!G477</f>
        <v>0</v>
      </c>
      <c r="I426" s="606">
        <f t="shared" ref="I426" si="329">+H426-G426</f>
        <v>0</v>
      </c>
      <c r="J426" s="730"/>
      <c r="K426" s="419" t="s">
        <v>1646</v>
      </c>
      <c r="L426" s="419" t="s">
        <v>1646</v>
      </c>
      <c r="M426" s="419" t="s">
        <v>1646</v>
      </c>
      <c r="O426" s="819" t="str">
        <f t="shared" ref="O426" si="330">IF(OR(K426="Oui",K426="Yes"),G426,"")</f>
        <v/>
      </c>
      <c r="P426" s="819" t="str">
        <f t="shared" ref="P426" si="331">IF(OR(L426="Oui",L426="Yes"),G426,"")</f>
        <v/>
      </c>
      <c r="Q426" s="819" t="str">
        <f t="shared" ref="Q426" si="332">IF(OR(M426="Oui",M426="Yes"),G426,"")</f>
        <v/>
      </c>
    </row>
    <row r="427" spans="1:17" ht="14" customHeight="1">
      <c r="A427" s="621" t="s">
        <v>2149</v>
      </c>
      <c r="B427" s="745" t="s">
        <v>873</v>
      </c>
      <c r="C427" s="722">
        <v>0</v>
      </c>
      <c r="D427" s="722">
        <v>0</v>
      </c>
      <c r="E427" s="604">
        <f t="shared" si="319"/>
        <v>0</v>
      </c>
      <c r="F427" s="722">
        <v>0</v>
      </c>
      <c r="G427" s="604">
        <f t="shared" si="320"/>
        <v>0</v>
      </c>
      <c r="H427" s="605">
        <f>'Budget production - DÉTAIL'!G478</f>
        <v>0</v>
      </c>
      <c r="I427" s="606">
        <f t="shared" si="318"/>
        <v>0</v>
      </c>
      <c r="J427" s="730"/>
      <c r="K427" s="419" t="s">
        <v>1646</v>
      </c>
      <c r="L427" s="419" t="s">
        <v>1646</v>
      </c>
      <c r="M427" s="419" t="s">
        <v>1646</v>
      </c>
      <c r="O427" s="819" t="str">
        <f t="shared" si="276"/>
        <v/>
      </c>
      <c r="P427" s="819" t="str">
        <f t="shared" si="277"/>
        <v/>
      </c>
      <c r="Q427" s="819" t="str">
        <f t="shared" si="278"/>
        <v/>
      </c>
    </row>
    <row r="428" spans="1:17" ht="14" customHeight="1">
      <c r="A428" s="621" t="s">
        <v>2899</v>
      </c>
      <c r="B428" s="745" t="s">
        <v>1587</v>
      </c>
      <c r="C428" s="722">
        <v>0</v>
      </c>
      <c r="D428" s="722">
        <v>0</v>
      </c>
      <c r="E428" s="604">
        <f t="shared" ref="E428" si="333">+C428+D428</f>
        <v>0</v>
      </c>
      <c r="F428" s="722">
        <v>0</v>
      </c>
      <c r="G428" s="604">
        <f t="shared" ref="G428" si="334">+E428+F428</f>
        <v>0</v>
      </c>
      <c r="H428" s="605">
        <f>'Budget production - DÉTAIL'!G479</f>
        <v>0</v>
      </c>
      <c r="I428" s="606">
        <f t="shared" ref="I428" si="335">+H428-G428</f>
        <v>0</v>
      </c>
      <c r="J428" s="730"/>
      <c r="K428" s="419" t="s">
        <v>1646</v>
      </c>
      <c r="L428" s="419" t="s">
        <v>1646</v>
      </c>
      <c r="M428" s="419" t="s">
        <v>1646</v>
      </c>
      <c r="O428" s="819" t="str">
        <f t="shared" ref="O428" si="336">IF(OR(K428="Oui",K428="Yes"),G428,"")</f>
        <v/>
      </c>
      <c r="P428" s="819" t="str">
        <f t="shared" ref="P428" si="337">IF(OR(L428="Oui",L428="Yes"),G428,"")</f>
        <v/>
      </c>
      <c r="Q428" s="819" t="str">
        <f t="shared" ref="Q428" si="338">IF(OR(M428="Oui",M428="Yes"),G428,"")</f>
        <v/>
      </c>
    </row>
    <row r="429" spans="1:17" ht="14" customHeight="1">
      <c r="A429" s="621" t="s">
        <v>2900</v>
      </c>
      <c r="B429" s="745" t="s">
        <v>1588</v>
      </c>
      <c r="C429" s="722">
        <v>0</v>
      </c>
      <c r="D429" s="722">
        <v>0</v>
      </c>
      <c r="E429" s="604">
        <f t="shared" si="319"/>
        <v>0</v>
      </c>
      <c r="F429" s="722">
        <v>0</v>
      </c>
      <c r="G429" s="604">
        <f t="shared" si="320"/>
        <v>0</v>
      </c>
      <c r="H429" s="605">
        <f>'Budget production - DÉTAIL'!G480</f>
        <v>0</v>
      </c>
      <c r="I429" s="606">
        <f t="shared" si="318"/>
        <v>0</v>
      </c>
      <c r="J429" s="730"/>
      <c r="K429" s="419" t="s">
        <v>1646</v>
      </c>
      <c r="L429" s="419" t="s">
        <v>1646</v>
      </c>
      <c r="M429" s="419" t="s">
        <v>1646</v>
      </c>
      <c r="O429" s="819" t="str">
        <f t="shared" si="276"/>
        <v/>
      </c>
      <c r="P429" s="819" t="str">
        <f t="shared" si="277"/>
        <v/>
      </c>
      <c r="Q429" s="819" t="str">
        <f t="shared" si="278"/>
        <v/>
      </c>
    </row>
    <row r="430" spans="1:17" ht="14" customHeight="1">
      <c r="A430" s="621" t="s">
        <v>2150</v>
      </c>
      <c r="B430" s="745" t="s">
        <v>1206</v>
      </c>
      <c r="C430" s="722">
        <v>0</v>
      </c>
      <c r="D430" s="722">
        <v>0</v>
      </c>
      <c r="E430" s="604">
        <f t="shared" si="319"/>
        <v>0</v>
      </c>
      <c r="F430" s="722">
        <v>0</v>
      </c>
      <c r="G430" s="604">
        <f t="shared" si="320"/>
        <v>0</v>
      </c>
      <c r="H430" s="605">
        <f>'Budget production - DÉTAIL'!G481</f>
        <v>0</v>
      </c>
      <c r="I430" s="606">
        <f t="shared" si="318"/>
        <v>0</v>
      </c>
      <c r="J430" s="730"/>
      <c r="K430" s="419" t="s">
        <v>1646</v>
      </c>
      <c r="L430" s="419" t="s">
        <v>1646</v>
      </c>
      <c r="M430" s="419" t="s">
        <v>1646</v>
      </c>
      <c r="O430" s="819" t="str">
        <f t="shared" si="276"/>
        <v/>
      </c>
      <c r="P430" s="819" t="str">
        <f t="shared" si="277"/>
        <v/>
      </c>
      <c r="Q430" s="819" t="str">
        <f t="shared" si="278"/>
        <v/>
      </c>
    </row>
    <row r="431" spans="1:17" ht="14" customHeight="1">
      <c r="A431" s="621" t="s">
        <v>2151</v>
      </c>
      <c r="B431" s="745" t="s">
        <v>874</v>
      </c>
      <c r="C431" s="722">
        <v>0</v>
      </c>
      <c r="D431" s="722">
        <v>0</v>
      </c>
      <c r="E431" s="604">
        <f t="shared" ref="E431:E432" si="339">+C431+D431</f>
        <v>0</v>
      </c>
      <c r="F431" s="722">
        <v>0</v>
      </c>
      <c r="G431" s="604">
        <f t="shared" ref="G431:G432" si="340">+E431+F431</f>
        <v>0</v>
      </c>
      <c r="H431" s="605">
        <f>'Budget production - DÉTAIL'!G482</f>
        <v>0</v>
      </c>
      <c r="I431" s="606">
        <f t="shared" ref="I431:I432" si="341">+H431-G431</f>
        <v>0</v>
      </c>
      <c r="J431" s="730"/>
      <c r="K431" s="419" t="s">
        <v>1646</v>
      </c>
      <c r="L431" s="419" t="s">
        <v>1646</v>
      </c>
      <c r="M431" s="419" t="s">
        <v>1646</v>
      </c>
      <c r="O431" s="819" t="str">
        <f t="shared" ref="O431:O432" si="342">IF(OR(K431="Oui",K431="Yes"),G431,"")</f>
        <v/>
      </c>
      <c r="P431" s="819" t="str">
        <f t="shared" ref="P431:P432" si="343">IF(OR(L431="Oui",L431="Yes"),G431,"")</f>
        <v/>
      </c>
      <c r="Q431" s="819" t="str">
        <f t="shared" ref="Q431:Q432" si="344">IF(OR(M431="Oui",M431="Yes"),G431,"")</f>
        <v/>
      </c>
    </row>
    <row r="432" spans="1:17" ht="14" customHeight="1">
      <c r="A432" s="621" t="s">
        <v>2152</v>
      </c>
      <c r="B432" s="745" t="s">
        <v>864</v>
      </c>
      <c r="C432" s="722">
        <v>0</v>
      </c>
      <c r="D432" s="722">
        <v>0</v>
      </c>
      <c r="E432" s="604">
        <f t="shared" si="339"/>
        <v>0</v>
      </c>
      <c r="F432" s="722">
        <v>0</v>
      </c>
      <c r="G432" s="604">
        <f t="shared" si="340"/>
        <v>0</v>
      </c>
      <c r="H432" s="605">
        <f>'Budget production - DÉTAIL'!G483</f>
        <v>0</v>
      </c>
      <c r="I432" s="606">
        <f t="shared" si="341"/>
        <v>0</v>
      </c>
      <c r="J432" s="730"/>
      <c r="K432" s="419" t="s">
        <v>1646</v>
      </c>
      <c r="L432" s="419" t="s">
        <v>1646</v>
      </c>
      <c r="M432" s="419" t="s">
        <v>1646</v>
      </c>
      <c r="O432" s="819" t="str">
        <f t="shared" si="342"/>
        <v/>
      </c>
      <c r="P432" s="819" t="str">
        <f t="shared" si="343"/>
        <v/>
      </c>
      <c r="Q432" s="819" t="str">
        <f t="shared" si="344"/>
        <v/>
      </c>
    </row>
    <row r="433" spans="1:17" ht="14" customHeight="1">
      <c r="A433" s="621" t="s">
        <v>2901</v>
      </c>
      <c r="B433" s="745" t="s">
        <v>1592</v>
      </c>
      <c r="C433" s="722">
        <v>0</v>
      </c>
      <c r="D433" s="722">
        <v>0</v>
      </c>
      <c r="E433" s="604">
        <f t="shared" si="319"/>
        <v>0</v>
      </c>
      <c r="F433" s="722">
        <v>0</v>
      </c>
      <c r="G433" s="604">
        <f t="shared" si="320"/>
        <v>0</v>
      </c>
      <c r="H433" s="605">
        <f>'Budget production - DÉTAIL'!G484</f>
        <v>0</v>
      </c>
      <c r="I433" s="606">
        <f t="shared" si="318"/>
        <v>0</v>
      </c>
      <c r="J433" s="730"/>
      <c r="K433" s="419" t="s">
        <v>1646</v>
      </c>
      <c r="L433" s="419" t="s">
        <v>1646</v>
      </c>
      <c r="M433" s="419" t="s">
        <v>1646</v>
      </c>
      <c r="O433" s="819" t="str">
        <f t="shared" si="276"/>
        <v/>
      </c>
      <c r="P433" s="819" t="str">
        <f t="shared" si="277"/>
        <v/>
      </c>
      <c r="Q433" s="819" t="str">
        <f t="shared" si="278"/>
        <v/>
      </c>
    </row>
    <row r="434" spans="1:17" ht="14" customHeight="1">
      <c r="A434" s="621" t="s">
        <v>2902</v>
      </c>
      <c r="B434" s="745" t="s">
        <v>1593</v>
      </c>
      <c r="C434" s="722">
        <v>0</v>
      </c>
      <c r="D434" s="722">
        <v>0</v>
      </c>
      <c r="E434" s="604">
        <f t="shared" si="319"/>
        <v>0</v>
      </c>
      <c r="F434" s="722">
        <v>0</v>
      </c>
      <c r="G434" s="604">
        <f t="shared" si="320"/>
        <v>0</v>
      </c>
      <c r="H434" s="605">
        <f>'Budget production - DÉTAIL'!G485</f>
        <v>0</v>
      </c>
      <c r="I434" s="606">
        <f t="shared" si="318"/>
        <v>0</v>
      </c>
      <c r="J434" s="730"/>
      <c r="K434" s="419" t="s">
        <v>1646</v>
      </c>
      <c r="L434" s="419" t="s">
        <v>1646</v>
      </c>
      <c r="M434" s="419" t="s">
        <v>1646</v>
      </c>
      <c r="O434" s="819" t="str">
        <f t="shared" si="276"/>
        <v/>
      </c>
      <c r="P434" s="819" t="str">
        <f t="shared" si="277"/>
        <v/>
      </c>
      <c r="Q434" s="819" t="str">
        <f t="shared" si="278"/>
        <v/>
      </c>
    </row>
    <row r="435" spans="1:17" ht="14" customHeight="1">
      <c r="A435" s="621" t="s">
        <v>2153</v>
      </c>
      <c r="B435" s="745" t="s">
        <v>787</v>
      </c>
      <c r="C435" s="722">
        <v>0</v>
      </c>
      <c r="D435" s="722">
        <v>0</v>
      </c>
      <c r="E435" s="604">
        <f t="shared" si="319"/>
        <v>0</v>
      </c>
      <c r="F435" s="722">
        <v>0</v>
      </c>
      <c r="G435" s="604">
        <f t="shared" si="320"/>
        <v>0</v>
      </c>
      <c r="H435" s="605">
        <f>'Budget production - DÉTAIL'!G486</f>
        <v>0</v>
      </c>
      <c r="I435" s="606">
        <f t="shared" si="318"/>
        <v>0</v>
      </c>
      <c r="J435" s="730"/>
      <c r="K435" s="419" t="s">
        <v>1646</v>
      </c>
      <c r="L435" s="419" t="s">
        <v>1646</v>
      </c>
      <c r="M435" s="419" t="s">
        <v>1646</v>
      </c>
      <c r="O435" s="819" t="str">
        <f t="shared" si="276"/>
        <v/>
      </c>
      <c r="P435" s="819" t="str">
        <f t="shared" si="277"/>
        <v/>
      </c>
      <c r="Q435" s="819" t="str">
        <f t="shared" si="278"/>
        <v/>
      </c>
    </row>
    <row r="436" spans="1:17" ht="14" customHeight="1">
      <c r="A436" s="624"/>
      <c r="B436" s="609" t="s">
        <v>2154</v>
      </c>
      <c r="C436" s="610">
        <f>SUM(C421:C435)</f>
        <v>0</v>
      </c>
      <c r="D436" s="610">
        <f t="shared" ref="D436:H436" si="345">SUM(D421:D435)</f>
        <v>0</v>
      </c>
      <c r="E436" s="610">
        <f t="shared" si="345"/>
        <v>0</v>
      </c>
      <c r="F436" s="610">
        <f t="shared" si="345"/>
        <v>0</v>
      </c>
      <c r="G436" s="610">
        <f t="shared" si="345"/>
        <v>0</v>
      </c>
      <c r="H436" s="610">
        <f t="shared" si="345"/>
        <v>0</v>
      </c>
      <c r="I436" s="611">
        <f>+H436-G436</f>
        <v>0</v>
      </c>
      <c r="J436" s="813"/>
      <c r="K436" s="813"/>
      <c r="L436" s="813"/>
      <c r="M436" s="813"/>
      <c r="N436" s="813"/>
      <c r="O436" s="844"/>
      <c r="P436" s="844"/>
      <c r="Q436" s="844"/>
    </row>
    <row r="437" spans="1:17" ht="14" customHeight="1">
      <c r="A437" s="624"/>
      <c r="B437" s="613"/>
      <c r="C437" s="614"/>
      <c r="D437" s="614"/>
      <c r="E437" s="614"/>
      <c r="F437" s="614"/>
      <c r="G437" s="614"/>
      <c r="H437" s="614"/>
      <c r="I437" s="521"/>
      <c r="J437" s="520"/>
      <c r="K437" s="520"/>
      <c r="L437" s="520"/>
      <c r="M437" s="520"/>
      <c r="N437" s="520"/>
      <c r="O437" s="843"/>
      <c r="P437" s="843"/>
      <c r="Q437" s="843"/>
    </row>
    <row r="438" spans="1:17" ht="14" customHeight="1">
      <c r="A438" s="596" t="s">
        <v>1764</v>
      </c>
      <c r="B438" s="597" t="s">
        <v>1765</v>
      </c>
      <c r="C438" s="598"/>
      <c r="D438" s="614"/>
      <c r="E438" s="614"/>
      <c r="F438" s="614"/>
      <c r="G438" s="614"/>
      <c r="H438" s="614"/>
      <c r="I438" s="521"/>
      <c r="J438" s="520"/>
      <c r="K438" s="520"/>
      <c r="L438" s="520"/>
      <c r="M438" s="520"/>
      <c r="N438" s="520"/>
      <c r="O438" s="843"/>
      <c r="P438" s="843"/>
      <c r="Q438" s="843"/>
    </row>
    <row r="439" spans="1:17" ht="14" customHeight="1">
      <c r="A439" s="621" t="s">
        <v>2155</v>
      </c>
      <c r="B439" s="619" t="s">
        <v>2156</v>
      </c>
      <c r="C439" s="722">
        <v>0</v>
      </c>
      <c r="D439" s="722">
        <v>0</v>
      </c>
      <c r="E439" s="604">
        <f>+C439+D439</f>
        <v>0</v>
      </c>
      <c r="F439" s="722">
        <v>0</v>
      </c>
      <c r="G439" s="604">
        <f>+E439+F439</f>
        <v>0</v>
      </c>
      <c r="H439" s="605">
        <f>'Budget production - DÉTAIL'!G491</f>
        <v>0</v>
      </c>
      <c r="I439" s="606">
        <f t="shared" ref="I439:I446" si="346">+H439-G439</f>
        <v>0</v>
      </c>
      <c r="J439" s="730"/>
      <c r="K439" s="419" t="s">
        <v>1646</v>
      </c>
      <c r="L439" s="419" t="s">
        <v>1646</v>
      </c>
      <c r="M439" s="419" t="s">
        <v>1646</v>
      </c>
      <c r="O439" s="819" t="str">
        <f t="shared" si="276"/>
        <v/>
      </c>
      <c r="P439" s="819" t="str">
        <f t="shared" si="277"/>
        <v/>
      </c>
      <c r="Q439" s="819" t="str">
        <f t="shared" si="278"/>
        <v/>
      </c>
    </row>
    <row r="440" spans="1:17" ht="14" customHeight="1">
      <c r="A440" s="621" t="s">
        <v>2157</v>
      </c>
      <c r="B440" s="619" t="s">
        <v>2158</v>
      </c>
      <c r="C440" s="722">
        <v>0</v>
      </c>
      <c r="D440" s="722">
        <v>0</v>
      </c>
      <c r="E440" s="604">
        <f t="shared" ref="E440:E446" si="347">+C440+D440</f>
        <v>0</v>
      </c>
      <c r="F440" s="722">
        <v>0</v>
      </c>
      <c r="G440" s="604">
        <f t="shared" ref="G440:G446" si="348">+E440+F440</f>
        <v>0</v>
      </c>
      <c r="H440" s="605">
        <f>'Budget production - DÉTAIL'!G492</f>
        <v>0</v>
      </c>
      <c r="I440" s="606">
        <f t="shared" si="346"/>
        <v>0</v>
      </c>
      <c r="J440" s="730"/>
      <c r="K440" s="419" t="s">
        <v>1646</v>
      </c>
      <c r="L440" s="419" t="s">
        <v>1646</v>
      </c>
      <c r="M440" s="419" t="s">
        <v>1646</v>
      </c>
      <c r="O440" s="819" t="str">
        <f t="shared" si="276"/>
        <v/>
      </c>
      <c r="P440" s="819" t="str">
        <f t="shared" si="277"/>
        <v/>
      </c>
      <c r="Q440" s="819" t="str">
        <f t="shared" si="278"/>
        <v/>
      </c>
    </row>
    <row r="441" spans="1:17" ht="14" customHeight="1">
      <c r="A441" s="621" t="s">
        <v>2159</v>
      </c>
      <c r="B441" s="619" t="s">
        <v>2160</v>
      </c>
      <c r="C441" s="722">
        <v>0</v>
      </c>
      <c r="D441" s="722">
        <v>0</v>
      </c>
      <c r="E441" s="604">
        <f t="shared" si="347"/>
        <v>0</v>
      </c>
      <c r="F441" s="722">
        <v>0</v>
      </c>
      <c r="G441" s="604">
        <f t="shared" si="348"/>
        <v>0</v>
      </c>
      <c r="H441" s="605">
        <f>'Budget production - DÉTAIL'!G493</f>
        <v>0</v>
      </c>
      <c r="I441" s="606">
        <f t="shared" si="346"/>
        <v>0</v>
      </c>
      <c r="J441" s="730"/>
      <c r="K441" s="419" t="s">
        <v>1646</v>
      </c>
      <c r="L441" s="419" t="s">
        <v>1646</v>
      </c>
      <c r="M441" s="419" t="s">
        <v>1646</v>
      </c>
      <c r="O441" s="819" t="str">
        <f t="shared" si="276"/>
        <v/>
      </c>
      <c r="P441" s="819" t="str">
        <f t="shared" si="277"/>
        <v/>
      </c>
      <c r="Q441" s="819" t="str">
        <f t="shared" si="278"/>
        <v/>
      </c>
    </row>
    <row r="442" spans="1:17" ht="14" customHeight="1">
      <c r="A442" s="621" t="s">
        <v>2161</v>
      </c>
      <c r="B442" s="619" t="s">
        <v>2162</v>
      </c>
      <c r="C442" s="722">
        <v>0</v>
      </c>
      <c r="D442" s="722">
        <v>0</v>
      </c>
      <c r="E442" s="604">
        <f t="shared" si="347"/>
        <v>0</v>
      </c>
      <c r="F442" s="722">
        <v>0</v>
      </c>
      <c r="G442" s="604">
        <f t="shared" si="348"/>
        <v>0</v>
      </c>
      <c r="H442" s="605">
        <f>'Budget production - DÉTAIL'!G494</f>
        <v>0</v>
      </c>
      <c r="I442" s="606">
        <f t="shared" si="346"/>
        <v>0</v>
      </c>
      <c r="J442" s="730"/>
      <c r="K442" s="419" t="s">
        <v>1646</v>
      </c>
      <c r="L442" s="419" t="s">
        <v>1646</v>
      </c>
      <c r="M442" s="419" t="s">
        <v>1646</v>
      </c>
      <c r="O442" s="819" t="str">
        <f t="shared" si="276"/>
        <v/>
      </c>
      <c r="P442" s="819" t="str">
        <f t="shared" si="277"/>
        <v/>
      </c>
      <c r="Q442" s="819" t="str">
        <f t="shared" si="278"/>
        <v/>
      </c>
    </row>
    <row r="443" spans="1:17" ht="14" customHeight="1">
      <c r="A443" s="621" t="s">
        <v>2163</v>
      </c>
      <c r="B443" s="619" t="s">
        <v>2164</v>
      </c>
      <c r="C443" s="722">
        <v>0</v>
      </c>
      <c r="D443" s="722">
        <v>0</v>
      </c>
      <c r="E443" s="604">
        <f t="shared" si="347"/>
        <v>0</v>
      </c>
      <c r="F443" s="722">
        <v>0</v>
      </c>
      <c r="G443" s="604">
        <f t="shared" si="348"/>
        <v>0</v>
      </c>
      <c r="H443" s="605">
        <f>'Budget production - DÉTAIL'!G495</f>
        <v>0</v>
      </c>
      <c r="I443" s="606">
        <f t="shared" si="346"/>
        <v>0</v>
      </c>
      <c r="J443" s="730"/>
      <c r="K443" s="419" t="s">
        <v>1646</v>
      </c>
      <c r="L443" s="419" t="s">
        <v>1646</v>
      </c>
      <c r="M443" s="419" t="s">
        <v>1646</v>
      </c>
      <c r="O443" s="819" t="str">
        <f t="shared" si="276"/>
        <v/>
      </c>
      <c r="P443" s="819" t="str">
        <f t="shared" si="277"/>
        <v/>
      </c>
      <c r="Q443" s="819" t="str">
        <f t="shared" si="278"/>
        <v/>
      </c>
    </row>
    <row r="444" spans="1:17" ht="14" customHeight="1">
      <c r="A444" s="621" t="s">
        <v>2165</v>
      </c>
      <c r="B444" s="619" t="s">
        <v>2166</v>
      </c>
      <c r="C444" s="722">
        <v>0</v>
      </c>
      <c r="D444" s="722">
        <v>0</v>
      </c>
      <c r="E444" s="604">
        <f>+C444+D444</f>
        <v>0</v>
      </c>
      <c r="F444" s="722">
        <v>0</v>
      </c>
      <c r="G444" s="604">
        <f>+E444+F444</f>
        <v>0</v>
      </c>
      <c r="H444" s="605">
        <f>'Budget production - DÉTAIL'!G496</f>
        <v>0</v>
      </c>
      <c r="I444" s="606">
        <f t="shared" si="346"/>
        <v>0</v>
      </c>
      <c r="J444" s="730"/>
      <c r="K444" s="419" t="s">
        <v>1646</v>
      </c>
      <c r="L444" s="419" t="s">
        <v>1646</v>
      </c>
      <c r="M444" s="419" t="s">
        <v>1646</v>
      </c>
      <c r="O444" s="819" t="str">
        <f t="shared" si="276"/>
        <v/>
      </c>
      <c r="P444" s="819" t="str">
        <f t="shared" si="277"/>
        <v/>
      </c>
      <c r="Q444" s="819" t="str">
        <f t="shared" si="278"/>
        <v/>
      </c>
    </row>
    <row r="445" spans="1:17" ht="14" customHeight="1">
      <c r="A445" s="621" t="s">
        <v>2167</v>
      </c>
      <c r="B445" s="619" t="s">
        <v>2168</v>
      </c>
      <c r="C445" s="722">
        <v>0</v>
      </c>
      <c r="D445" s="722">
        <v>0</v>
      </c>
      <c r="E445" s="604">
        <f>+C445+D445</f>
        <v>0</v>
      </c>
      <c r="F445" s="722">
        <v>0</v>
      </c>
      <c r="G445" s="604">
        <f>+E445+F445</f>
        <v>0</v>
      </c>
      <c r="H445" s="605">
        <f>'Budget production - DÉTAIL'!G497</f>
        <v>0</v>
      </c>
      <c r="I445" s="606">
        <f t="shared" si="346"/>
        <v>0</v>
      </c>
      <c r="J445" s="730"/>
      <c r="K445" s="419" t="s">
        <v>1646</v>
      </c>
      <c r="L445" s="419" t="s">
        <v>1646</v>
      </c>
      <c r="M445" s="419" t="s">
        <v>1646</v>
      </c>
      <c r="O445" s="819" t="str">
        <f t="shared" si="276"/>
        <v/>
      </c>
      <c r="P445" s="819" t="str">
        <f t="shared" si="277"/>
        <v/>
      </c>
      <c r="Q445" s="819" t="str">
        <f t="shared" si="278"/>
        <v/>
      </c>
    </row>
    <row r="446" spans="1:17" ht="14" customHeight="1">
      <c r="A446" s="621" t="s">
        <v>2169</v>
      </c>
      <c r="B446" s="559" t="s">
        <v>788</v>
      </c>
      <c r="C446" s="722">
        <v>0</v>
      </c>
      <c r="D446" s="722">
        <v>0</v>
      </c>
      <c r="E446" s="604">
        <f t="shared" si="347"/>
        <v>0</v>
      </c>
      <c r="F446" s="722">
        <v>0</v>
      </c>
      <c r="G446" s="604">
        <f t="shared" si="348"/>
        <v>0</v>
      </c>
      <c r="H446" s="605">
        <f>'Budget production - DÉTAIL'!G498</f>
        <v>0</v>
      </c>
      <c r="I446" s="606">
        <f t="shared" si="346"/>
        <v>0</v>
      </c>
      <c r="J446" s="730"/>
      <c r="K446" s="419" t="s">
        <v>1646</v>
      </c>
      <c r="L446" s="419" t="s">
        <v>1646</v>
      </c>
      <c r="M446" s="419" t="s">
        <v>1646</v>
      </c>
      <c r="O446" s="819" t="str">
        <f t="shared" si="276"/>
        <v/>
      </c>
      <c r="P446" s="819" t="str">
        <f t="shared" si="277"/>
        <v/>
      </c>
      <c r="Q446" s="819" t="str">
        <f t="shared" si="278"/>
        <v/>
      </c>
    </row>
    <row r="447" spans="1:17" ht="14" customHeight="1">
      <c r="A447" s="624"/>
      <c r="B447" s="609" t="s">
        <v>2170</v>
      </c>
      <c r="C447" s="610">
        <f>SUM(C439:C446)</f>
        <v>0</v>
      </c>
      <c r="D447" s="610">
        <f t="shared" ref="D447:H447" si="349">SUM(D439:D446)</f>
        <v>0</v>
      </c>
      <c r="E447" s="610">
        <f t="shared" si="349"/>
        <v>0</v>
      </c>
      <c r="F447" s="610">
        <f t="shared" si="349"/>
        <v>0</v>
      </c>
      <c r="G447" s="610">
        <f t="shared" si="349"/>
        <v>0</v>
      </c>
      <c r="H447" s="610">
        <f t="shared" si="349"/>
        <v>0</v>
      </c>
      <c r="I447" s="611">
        <f>+H447-G447</f>
        <v>0</v>
      </c>
      <c r="J447" s="813"/>
      <c r="K447" s="813"/>
      <c r="L447" s="813"/>
      <c r="M447" s="813"/>
      <c r="N447" s="813"/>
      <c r="O447" s="844"/>
      <c r="P447" s="844"/>
      <c r="Q447" s="844"/>
    </row>
    <row r="448" spans="1:17" ht="14" customHeight="1">
      <c r="A448" s="624"/>
      <c r="B448" s="613"/>
      <c r="C448" s="614"/>
      <c r="D448" s="614"/>
      <c r="E448" s="614"/>
      <c r="F448" s="614"/>
      <c r="G448" s="614"/>
      <c r="H448" s="614"/>
      <c r="I448" s="521"/>
      <c r="J448" s="520"/>
      <c r="K448" s="520"/>
      <c r="L448" s="520"/>
      <c r="M448" s="520"/>
      <c r="N448" s="520"/>
      <c r="O448" s="843"/>
      <c r="P448" s="843"/>
      <c r="Q448" s="843"/>
    </row>
    <row r="449" spans="1:17" ht="14" customHeight="1">
      <c r="A449" s="596" t="s">
        <v>1766</v>
      </c>
      <c r="B449" s="597" t="s">
        <v>883</v>
      </c>
      <c r="C449" s="598"/>
      <c r="D449" s="614"/>
      <c r="E449" s="614"/>
      <c r="F449" s="614"/>
      <c r="G449" s="614"/>
      <c r="H449" s="614"/>
      <c r="I449" s="521"/>
      <c r="J449" s="520"/>
      <c r="K449" s="520"/>
      <c r="L449" s="520"/>
      <c r="M449" s="520"/>
      <c r="N449" s="520"/>
      <c r="O449" s="843"/>
      <c r="P449" s="843"/>
      <c r="Q449" s="843"/>
    </row>
    <row r="450" spans="1:17" ht="14" customHeight="1">
      <c r="A450" s="621" t="s">
        <v>2171</v>
      </c>
      <c r="B450" s="619" t="s">
        <v>2172</v>
      </c>
      <c r="C450" s="722">
        <v>0</v>
      </c>
      <c r="D450" s="722">
        <v>0</v>
      </c>
      <c r="E450" s="604">
        <f>+C450+D450</f>
        <v>0</v>
      </c>
      <c r="F450" s="722">
        <v>0</v>
      </c>
      <c r="G450" s="604">
        <f>+E450+F450</f>
        <v>0</v>
      </c>
      <c r="H450" s="605">
        <f>'Budget production - DÉTAIL'!G503</f>
        <v>0</v>
      </c>
      <c r="I450" s="606">
        <f t="shared" ref="I450:I464" si="350">+H450-G450</f>
        <v>0</v>
      </c>
      <c r="J450" s="730"/>
      <c r="K450" s="419" t="s">
        <v>1646</v>
      </c>
      <c r="L450" s="419" t="s">
        <v>1646</v>
      </c>
      <c r="M450" s="419" t="s">
        <v>1646</v>
      </c>
      <c r="O450" s="819" t="str">
        <f t="shared" si="276"/>
        <v/>
      </c>
      <c r="P450" s="819" t="str">
        <f t="shared" si="277"/>
        <v/>
      </c>
      <c r="Q450" s="819" t="str">
        <f t="shared" si="278"/>
        <v/>
      </c>
    </row>
    <row r="451" spans="1:17" ht="14" customHeight="1">
      <c r="A451" s="621" t="s">
        <v>2173</v>
      </c>
      <c r="B451" s="619" t="s">
        <v>2174</v>
      </c>
      <c r="C451" s="722">
        <v>0</v>
      </c>
      <c r="D451" s="722">
        <v>0</v>
      </c>
      <c r="E451" s="604">
        <f t="shared" ref="E451:E464" si="351">+C451+D451</f>
        <v>0</v>
      </c>
      <c r="F451" s="722">
        <v>0</v>
      </c>
      <c r="G451" s="604">
        <f t="shared" ref="G451:G464" si="352">+E451+F451</f>
        <v>0</v>
      </c>
      <c r="H451" s="605">
        <f>'Budget production - DÉTAIL'!G504</f>
        <v>0</v>
      </c>
      <c r="I451" s="606">
        <f t="shared" si="350"/>
        <v>0</v>
      </c>
      <c r="J451" s="730"/>
      <c r="K451" s="419" t="s">
        <v>1646</v>
      </c>
      <c r="L451" s="419" t="s">
        <v>1646</v>
      </c>
      <c r="M451" s="419" t="s">
        <v>1646</v>
      </c>
      <c r="O451" s="819" t="str">
        <f t="shared" si="276"/>
        <v/>
      </c>
      <c r="P451" s="819" t="str">
        <f t="shared" si="277"/>
        <v/>
      </c>
      <c r="Q451" s="819" t="str">
        <f t="shared" si="278"/>
        <v/>
      </c>
    </row>
    <row r="452" spans="1:17" ht="14" customHeight="1">
      <c r="A452" s="621" t="s">
        <v>2175</v>
      </c>
      <c r="B452" s="619" t="s">
        <v>2176</v>
      </c>
      <c r="C452" s="722">
        <v>0</v>
      </c>
      <c r="D452" s="722">
        <v>0</v>
      </c>
      <c r="E452" s="604">
        <f t="shared" si="351"/>
        <v>0</v>
      </c>
      <c r="F452" s="722">
        <v>0</v>
      </c>
      <c r="G452" s="604">
        <f t="shared" si="352"/>
        <v>0</v>
      </c>
      <c r="H452" s="605">
        <f>'Budget production - DÉTAIL'!G505</f>
        <v>0</v>
      </c>
      <c r="I452" s="606">
        <f t="shared" si="350"/>
        <v>0</v>
      </c>
      <c r="J452" s="730"/>
      <c r="K452" s="419" t="s">
        <v>1646</v>
      </c>
      <c r="L452" s="419" t="s">
        <v>1646</v>
      </c>
      <c r="M452" s="419" t="s">
        <v>1646</v>
      </c>
      <c r="O452" s="819" t="str">
        <f t="shared" si="276"/>
        <v/>
      </c>
      <c r="P452" s="819" t="str">
        <f t="shared" si="277"/>
        <v/>
      </c>
      <c r="Q452" s="819" t="str">
        <f t="shared" si="278"/>
        <v/>
      </c>
    </row>
    <row r="453" spans="1:17" ht="14" customHeight="1">
      <c r="A453" s="621" t="s">
        <v>2177</v>
      </c>
      <c r="B453" s="619" t="s">
        <v>2178</v>
      </c>
      <c r="C453" s="722">
        <v>0</v>
      </c>
      <c r="D453" s="722">
        <v>0</v>
      </c>
      <c r="E453" s="604">
        <f t="shared" si="351"/>
        <v>0</v>
      </c>
      <c r="F453" s="722">
        <v>0</v>
      </c>
      <c r="G453" s="604">
        <f t="shared" si="352"/>
        <v>0</v>
      </c>
      <c r="H453" s="605">
        <f>'Budget production - DÉTAIL'!G506</f>
        <v>0</v>
      </c>
      <c r="I453" s="606">
        <f t="shared" si="350"/>
        <v>0</v>
      </c>
      <c r="J453" s="730"/>
      <c r="K453" s="419" t="s">
        <v>1646</v>
      </c>
      <c r="L453" s="419" t="s">
        <v>1646</v>
      </c>
      <c r="M453" s="419" t="s">
        <v>1646</v>
      </c>
      <c r="O453" s="819" t="str">
        <f t="shared" si="276"/>
        <v/>
      </c>
      <c r="P453" s="819" t="str">
        <f t="shared" si="277"/>
        <v/>
      </c>
      <c r="Q453" s="819" t="str">
        <f t="shared" si="278"/>
        <v/>
      </c>
    </row>
    <row r="454" spans="1:17" ht="14" customHeight="1">
      <c r="A454" s="621" t="s">
        <v>2179</v>
      </c>
      <c r="B454" s="619" t="s">
        <v>2180</v>
      </c>
      <c r="C454" s="722">
        <v>0</v>
      </c>
      <c r="D454" s="722">
        <v>0</v>
      </c>
      <c r="E454" s="604">
        <f t="shared" si="351"/>
        <v>0</v>
      </c>
      <c r="F454" s="722">
        <v>0</v>
      </c>
      <c r="G454" s="604">
        <f t="shared" si="352"/>
        <v>0</v>
      </c>
      <c r="H454" s="605">
        <f>'Budget production - DÉTAIL'!G507</f>
        <v>0</v>
      </c>
      <c r="I454" s="606">
        <f t="shared" si="350"/>
        <v>0</v>
      </c>
      <c r="J454" s="730"/>
      <c r="K454" s="419" t="s">
        <v>1646</v>
      </c>
      <c r="L454" s="419" t="s">
        <v>1646</v>
      </c>
      <c r="M454" s="419" t="s">
        <v>1646</v>
      </c>
      <c r="O454" s="819" t="str">
        <f t="shared" si="276"/>
        <v/>
      </c>
      <c r="P454" s="819" t="str">
        <f t="shared" si="277"/>
        <v/>
      </c>
      <c r="Q454" s="819" t="str">
        <f t="shared" si="278"/>
        <v/>
      </c>
    </row>
    <row r="455" spans="1:17" ht="14" customHeight="1">
      <c r="A455" s="621" t="s">
        <v>2181</v>
      </c>
      <c r="B455" s="619" t="s">
        <v>2182</v>
      </c>
      <c r="C455" s="722">
        <v>0</v>
      </c>
      <c r="D455" s="722">
        <v>0</v>
      </c>
      <c r="E455" s="604">
        <f t="shared" si="351"/>
        <v>0</v>
      </c>
      <c r="F455" s="722">
        <v>0</v>
      </c>
      <c r="G455" s="604">
        <f t="shared" si="352"/>
        <v>0</v>
      </c>
      <c r="H455" s="605">
        <f>'Budget production - DÉTAIL'!G508</f>
        <v>0</v>
      </c>
      <c r="I455" s="606">
        <f t="shared" si="350"/>
        <v>0</v>
      </c>
      <c r="J455" s="730"/>
      <c r="K455" s="419" t="s">
        <v>1646</v>
      </c>
      <c r="L455" s="419" t="s">
        <v>1646</v>
      </c>
      <c r="M455" s="419" t="s">
        <v>1646</v>
      </c>
      <c r="O455" s="819" t="str">
        <f t="shared" si="276"/>
        <v/>
      </c>
      <c r="P455" s="819" t="str">
        <f t="shared" si="277"/>
        <v/>
      </c>
      <c r="Q455" s="819" t="str">
        <f t="shared" si="278"/>
        <v/>
      </c>
    </row>
    <row r="456" spans="1:17" ht="14" customHeight="1">
      <c r="A456" s="621" t="s">
        <v>2183</v>
      </c>
      <c r="B456" s="619" t="s">
        <v>2184</v>
      </c>
      <c r="C456" s="722">
        <v>0</v>
      </c>
      <c r="D456" s="722">
        <v>0</v>
      </c>
      <c r="E456" s="604">
        <f t="shared" si="351"/>
        <v>0</v>
      </c>
      <c r="F456" s="722">
        <v>0</v>
      </c>
      <c r="G456" s="604">
        <f t="shared" si="352"/>
        <v>0</v>
      </c>
      <c r="H456" s="605">
        <f>'Budget production - DÉTAIL'!G509</f>
        <v>0</v>
      </c>
      <c r="I456" s="606">
        <f t="shared" si="350"/>
        <v>0</v>
      </c>
      <c r="J456" s="730"/>
      <c r="K456" s="419" t="s">
        <v>1646</v>
      </c>
      <c r="L456" s="419" t="s">
        <v>1646</v>
      </c>
      <c r="M456" s="419" t="s">
        <v>1646</v>
      </c>
      <c r="O456" s="819" t="str">
        <f t="shared" si="276"/>
        <v/>
      </c>
      <c r="P456" s="819" t="str">
        <f t="shared" si="277"/>
        <v/>
      </c>
      <c r="Q456" s="819" t="str">
        <f t="shared" si="278"/>
        <v/>
      </c>
    </row>
    <row r="457" spans="1:17" ht="14" customHeight="1">
      <c r="A457" s="621" t="s">
        <v>2185</v>
      </c>
      <c r="B457" s="619" t="s">
        <v>2039</v>
      </c>
      <c r="C457" s="722">
        <v>0</v>
      </c>
      <c r="D457" s="722">
        <v>0</v>
      </c>
      <c r="E457" s="604">
        <f t="shared" si="351"/>
        <v>0</v>
      </c>
      <c r="F457" s="722">
        <v>0</v>
      </c>
      <c r="G457" s="604">
        <f t="shared" si="352"/>
        <v>0</v>
      </c>
      <c r="H457" s="605">
        <f>'Budget production - DÉTAIL'!G510</f>
        <v>0</v>
      </c>
      <c r="I457" s="606">
        <f t="shared" si="350"/>
        <v>0</v>
      </c>
      <c r="J457" s="730"/>
      <c r="K457" s="419" t="s">
        <v>1646</v>
      </c>
      <c r="L457" s="419" t="s">
        <v>1646</v>
      </c>
      <c r="M457" s="419" t="s">
        <v>1646</v>
      </c>
      <c r="O457" s="819" t="str">
        <f t="shared" ref="O457:O521" si="353">IF(OR(K457="Oui",K457="Yes"),G457,"")</f>
        <v/>
      </c>
      <c r="P457" s="819" t="str">
        <f t="shared" ref="P457:P521" si="354">IF(OR(L457="Oui",L457="Yes"),G457,"")</f>
        <v/>
      </c>
      <c r="Q457" s="819" t="str">
        <f t="shared" ref="Q457:Q521" si="355">IF(OR(M457="Oui",M457="Yes"),G457,"")</f>
        <v/>
      </c>
    </row>
    <row r="458" spans="1:17" ht="14" customHeight="1">
      <c r="A458" s="621" t="s">
        <v>2186</v>
      </c>
      <c r="B458" s="619" t="s">
        <v>2187</v>
      </c>
      <c r="C458" s="722">
        <v>0</v>
      </c>
      <c r="D458" s="722">
        <v>0</v>
      </c>
      <c r="E458" s="604">
        <f t="shared" si="351"/>
        <v>0</v>
      </c>
      <c r="F458" s="722">
        <v>0</v>
      </c>
      <c r="G458" s="604">
        <f t="shared" si="352"/>
        <v>0</v>
      </c>
      <c r="H458" s="605">
        <f>'Budget production - DÉTAIL'!G511</f>
        <v>0</v>
      </c>
      <c r="I458" s="606">
        <f t="shared" si="350"/>
        <v>0</v>
      </c>
      <c r="J458" s="730"/>
      <c r="K458" s="419" t="s">
        <v>1646</v>
      </c>
      <c r="L458" s="419" t="s">
        <v>1646</v>
      </c>
      <c r="M458" s="419" t="s">
        <v>1646</v>
      </c>
      <c r="O458" s="819" t="str">
        <f t="shared" si="353"/>
        <v/>
      </c>
      <c r="P458" s="819" t="str">
        <f t="shared" si="354"/>
        <v/>
      </c>
      <c r="Q458" s="819" t="str">
        <f t="shared" si="355"/>
        <v/>
      </c>
    </row>
    <row r="459" spans="1:17" ht="14" customHeight="1">
      <c r="A459" s="621" t="s">
        <v>2188</v>
      </c>
      <c r="B459" s="619" t="s">
        <v>2189</v>
      </c>
      <c r="C459" s="722">
        <v>0</v>
      </c>
      <c r="D459" s="722">
        <v>0</v>
      </c>
      <c r="E459" s="604">
        <f t="shared" si="351"/>
        <v>0</v>
      </c>
      <c r="F459" s="722">
        <v>0</v>
      </c>
      <c r="G459" s="604">
        <f t="shared" si="352"/>
        <v>0</v>
      </c>
      <c r="H459" s="605">
        <f>'Budget production - DÉTAIL'!G512</f>
        <v>0</v>
      </c>
      <c r="I459" s="606">
        <f t="shared" si="350"/>
        <v>0</v>
      </c>
      <c r="J459" s="730"/>
      <c r="K459" s="419" t="s">
        <v>1646</v>
      </c>
      <c r="L459" s="419" t="s">
        <v>1646</v>
      </c>
      <c r="M459" s="419" t="s">
        <v>1646</v>
      </c>
      <c r="O459" s="819" t="str">
        <f t="shared" si="353"/>
        <v/>
      </c>
      <c r="P459" s="819" t="str">
        <f t="shared" si="354"/>
        <v/>
      </c>
      <c r="Q459" s="819" t="str">
        <f t="shared" si="355"/>
        <v/>
      </c>
    </row>
    <row r="460" spans="1:17" ht="14" customHeight="1">
      <c r="A460" s="621" t="s">
        <v>2190</v>
      </c>
      <c r="B460" s="619" t="s">
        <v>2191</v>
      </c>
      <c r="C460" s="722">
        <v>0</v>
      </c>
      <c r="D460" s="722">
        <v>0</v>
      </c>
      <c r="E460" s="604">
        <f t="shared" si="351"/>
        <v>0</v>
      </c>
      <c r="F460" s="722">
        <v>0</v>
      </c>
      <c r="G460" s="604">
        <f t="shared" si="352"/>
        <v>0</v>
      </c>
      <c r="H460" s="605">
        <f>'Budget production - DÉTAIL'!G513</f>
        <v>0</v>
      </c>
      <c r="I460" s="606">
        <f t="shared" si="350"/>
        <v>0</v>
      </c>
      <c r="J460" s="730"/>
      <c r="K460" s="419" t="s">
        <v>1646</v>
      </c>
      <c r="L460" s="419" t="s">
        <v>1646</v>
      </c>
      <c r="M460" s="419" t="s">
        <v>1646</v>
      </c>
      <c r="O460" s="819" t="str">
        <f t="shared" si="353"/>
        <v/>
      </c>
      <c r="P460" s="819" t="str">
        <f t="shared" si="354"/>
        <v/>
      </c>
      <c r="Q460" s="819" t="str">
        <f t="shared" si="355"/>
        <v/>
      </c>
    </row>
    <row r="461" spans="1:17" ht="14" customHeight="1">
      <c r="A461" s="621" t="s">
        <v>2192</v>
      </c>
      <c r="B461" s="619" t="s">
        <v>2193</v>
      </c>
      <c r="C461" s="722">
        <v>0</v>
      </c>
      <c r="D461" s="722">
        <v>0</v>
      </c>
      <c r="E461" s="604">
        <f t="shared" si="351"/>
        <v>0</v>
      </c>
      <c r="F461" s="722">
        <v>0</v>
      </c>
      <c r="G461" s="604">
        <f t="shared" si="352"/>
        <v>0</v>
      </c>
      <c r="H461" s="605">
        <f>'Budget production - DÉTAIL'!G514</f>
        <v>0</v>
      </c>
      <c r="I461" s="606">
        <f t="shared" si="350"/>
        <v>0</v>
      </c>
      <c r="J461" s="730"/>
      <c r="K461" s="419" t="s">
        <v>1646</v>
      </c>
      <c r="L461" s="419" t="s">
        <v>1646</v>
      </c>
      <c r="M461" s="419" t="s">
        <v>1646</v>
      </c>
      <c r="O461" s="819" t="str">
        <f t="shared" si="353"/>
        <v/>
      </c>
      <c r="P461" s="819" t="str">
        <f t="shared" si="354"/>
        <v/>
      </c>
      <c r="Q461" s="819" t="str">
        <f t="shared" si="355"/>
        <v/>
      </c>
    </row>
    <row r="462" spans="1:17" ht="14" customHeight="1">
      <c r="A462" s="621" t="s">
        <v>2194</v>
      </c>
      <c r="B462" s="619" t="s">
        <v>2195</v>
      </c>
      <c r="C462" s="722">
        <v>0</v>
      </c>
      <c r="D462" s="722">
        <v>0</v>
      </c>
      <c r="E462" s="604">
        <f t="shared" si="351"/>
        <v>0</v>
      </c>
      <c r="F462" s="722">
        <v>0</v>
      </c>
      <c r="G462" s="604">
        <f t="shared" si="352"/>
        <v>0</v>
      </c>
      <c r="H462" s="605">
        <f>'Budget production - DÉTAIL'!G515</f>
        <v>0</v>
      </c>
      <c r="I462" s="606">
        <f t="shared" si="350"/>
        <v>0</v>
      </c>
      <c r="J462" s="730"/>
      <c r="K462" s="419" t="s">
        <v>1646</v>
      </c>
      <c r="L462" s="419" t="s">
        <v>1646</v>
      </c>
      <c r="M462" s="419" t="s">
        <v>1646</v>
      </c>
      <c r="O462" s="819" t="str">
        <f t="shared" si="353"/>
        <v/>
      </c>
      <c r="P462" s="819" t="str">
        <f t="shared" si="354"/>
        <v/>
      </c>
      <c r="Q462" s="819" t="str">
        <f t="shared" si="355"/>
        <v/>
      </c>
    </row>
    <row r="463" spans="1:17" ht="14" customHeight="1">
      <c r="A463" s="621" t="s">
        <v>2196</v>
      </c>
      <c r="B463" s="619" t="s">
        <v>2197</v>
      </c>
      <c r="C463" s="722">
        <v>0</v>
      </c>
      <c r="D463" s="722">
        <v>0</v>
      </c>
      <c r="E463" s="604">
        <f t="shared" si="351"/>
        <v>0</v>
      </c>
      <c r="F463" s="722">
        <v>0</v>
      </c>
      <c r="G463" s="604">
        <f t="shared" si="352"/>
        <v>0</v>
      </c>
      <c r="H463" s="605">
        <f>'Budget production - DÉTAIL'!G516</f>
        <v>0</v>
      </c>
      <c r="I463" s="606">
        <f t="shared" si="350"/>
        <v>0</v>
      </c>
      <c r="J463" s="730"/>
      <c r="K463" s="419" t="s">
        <v>1646</v>
      </c>
      <c r="L463" s="419" t="s">
        <v>1646</v>
      </c>
      <c r="M463" s="419" t="s">
        <v>1646</v>
      </c>
      <c r="O463" s="819" t="str">
        <f t="shared" si="353"/>
        <v/>
      </c>
      <c r="P463" s="819" t="str">
        <f t="shared" si="354"/>
        <v/>
      </c>
      <c r="Q463" s="819" t="str">
        <f t="shared" si="355"/>
        <v/>
      </c>
    </row>
    <row r="464" spans="1:17" ht="14" customHeight="1">
      <c r="A464" s="621" t="s">
        <v>2198</v>
      </c>
      <c r="B464" s="559" t="s">
        <v>788</v>
      </c>
      <c r="C464" s="722">
        <v>0</v>
      </c>
      <c r="D464" s="722">
        <v>0</v>
      </c>
      <c r="E464" s="604">
        <f t="shared" si="351"/>
        <v>0</v>
      </c>
      <c r="F464" s="722">
        <v>0</v>
      </c>
      <c r="G464" s="604">
        <f t="shared" si="352"/>
        <v>0</v>
      </c>
      <c r="H464" s="605">
        <f>'Budget production - DÉTAIL'!G517</f>
        <v>0</v>
      </c>
      <c r="I464" s="606">
        <f t="shared" si="350"/>
        <v>0</v>
      </c>
      <c r="J464" s="730"/>
      <c r="K464" s="419" t="s">
        <v>1646</v>
      </c>
      <c r="L464" s="419" t="s">
        <v>1646</v>
      </c>
      <c r="M464" s="419" t="s">
        <v>1646</v>
      </c>
      <c r="O464" s="819" t="str">
        <f t="shared" si="353"/>
        <v/>
      </c>
      <c r="P464" s="819" t="str">
        <f t="shared" si="354"/>
        <v/>
      </c>
      <c r="Q464" s="819" t="str">
        <f t="shared" si="355"/>
        <v/>
      </c>
    </row>
    <row r="465" spans="1:17" ht="14" customHeight="1">
      <c r="A465" s="624"/>
      <c r="B465" s="609" t="s">
        <v>2199</v>
      </c>
      <c r="C465" s="610">
        <f t="shared" ref="C465:H465" si="356">SUM(C450:C464)</f>
        <v>0</v>
      </c>
      <c r="D465" s="610">
        <f t="shared" si="356"/>
        <v>0</v>
      </c>
      <c r="E465" s="610">
        <f t="shared" si="356"/>
        <v>0</v>
      </c>
      <c r="F465" s="610">
        <f t="shared" si="356"/>
        <v>0</v>
      </c>
      <c r="G465" s="610">
        <f t="shared" si="356"/>
        <v>0</v>
      </c>
      <c r="H465" s="610">
        <f t="shared" si="356"/>
        <v>0</v>
      </c>
      <c r="I465" s="611">
        <f>+H465-G465</f>
        <v>0</v>
      </c>
      <c r="J465" s="813"/>
      <c r="K465" s="813"/>
      <c r="L465" s="813"/>
      <c r="M465" s="813"/>
      <c r="N465" s="813"/>
      <c r="O465" s="844"/>
      <c r="P465" s="844"/>
      <c r="Q465" s="844"/>
    </row>
    <row r="466" spans="1:17" ht="14" customHeight="1">
      <c r="A466" s="624"/>
      <c r="B466" s="613"/>
      <c r="C466" s="614"/>
      <c r="D466" s="614"/>
      <c r="E466" s="614"/>
      <c r="F466" s="614"/>
      <c r="G466" s="614"/>
      <c r="H466" s="614"/>
      <c r="I466" s="521"/>
      <c r="J466" s="520"/>
      <c r="K466" s="520"/>
      <c r="L466" s="520"/>
      <c r="M466" s="520"/>
      <c r="N466" s="520"/>
      <c r="O466" s="843"/>
      <c r="P466" s="843"/>
      <c r="Q466" s="843"/>
    </row>
    <row r="467" spans="1:17" ht="14" customHeight="1">
      <c r="A467" s="596" t="s">
        <v>1767</v>
      </c>
      <c r="B467" s="597" t="s">
        <v>896</v>
      </c>
      <c r="C467" s="598"/>
      <c r="D467" s="614"/>
      <c r="E467" s="614"/>
      <c r="F467" s="614"/>
      <c r="G467" s="614"/>
      <c r="H467" s="614"/>
      <c r="I467" s="521"/>
      <c r="J467" s="520"/>
      <c r="K467" s="520"/>
      <c r="L467" s="520"/>
      <c r="M467" s="520"/>
      <c r="N467" s="520"/>
      <c r="O467" s="843"/>
      <c r="P467" s="843"/>
      <c r="Q467" s="843"/>
    </row>
    <row r="468" spans="1:17" ht="14" customHeight="1">
      <c r="A468" s="621" t="s">
        <v>2200</v>
      </c>
      <c r="B468" s="619" t="s">
        <v>2201</v>
      </c>
      <c r="C468" s="722">
        <v>0</v>
      </c>
      <c r="D468" s="722">
        <v>0</v>
      </c>
      <c r="E468" s="604">
        <f t="shared" ref="E468:E473" si="357">+C468+D468</f>
        <v>0</v>
      </c>
      <c r="F468" s="722">
        <v>0</v>
      </c>
      <c r="G468" s="604">
        <f t="shared" ref="G468:G473" si="358">+E468+F468</f>
        <v>0</v>
      </c>
      <c r="H468" s="605">
        <f>'Budget production - DÉTAIL'!G522</f>
        <v>0</v>
      </c>
      <c r="I468" s="606">
        <f t="shared" ref="I468:I473" si="359">+H468-G468</f>
        <v>0</v>
      </c>
      <c r="J468" s="730"/>
      <c r="K468" s="419" t="s">
        <v>1646</v>
      </c>
      <c r="L468" s="419" t="s">
        <v>1646</v>
      </c>
      <c r="M468" s="419" t="s">
        <v>1646</v>
      </c>
      <c r="O468" s="819" t="str">
        <f t="shared" si="353"/>
        <v/>
      </c>
      <c r="P468" s="819" t="str">
        <f t="shared" si="354"/>
        <v/>
      </c>
      <c r="Q468" s="819" t="str">
        <f t="shared" si="355"/>
        <v/>
      </c>
    </row>
    <row r="469" spans="1:17" ht="14" customHeight="1">
      <c r="A469" s="621" t="s">
        <v>2202</v>
      </c>
      <c r="B469" s="619" t="s">
        <v>2203</v>
      </c>
      <c r="C469" s="722">
        <v>0</v>
      </c>
      <c r="D469" s="722">
        <v>0</v>
      </c>
      <c r="E469" s="604">
        <f t="shared" si="357"/>
        <v>0</v>
      </c>
      <c r="F469" s="722">
        <v>0</v>
      </c>
      <c r="G469" s="604">
        <f t="shared" si="358"/>
        <v>0</v>
      </c>
      <c r="H469" s="605">
        <f>'Budget production - DÉTAIL'!G523</f>
        <v>0</v>
      </c>
      <c r="I469" s="606">
        <f t="shared" si="359"/>
        <v>0</v>
      </c>
      <c r="J469" s="730"/>
      <c r="K469" s="419" t="s">
        <v>1646</v>
      </c>
      <c r="L469" s="419" t="s">
        <v>1646</v>
      </c>
      <c r="M469" s="419" t="s">
        <v>1646</v>
      </c>
      <c r="O469" s="819" t="str">
        <f t="shared" si="353"/>
        <v/>
      </c>
      <c r="P469" s="819" t="str">
        <f t="shared" si="354"/>
        <v/>
      </c>
      <c r="Q469" s="819" t="str">
        <f t="shared" si="355"/>
        <v/>
      </c>
    </row>
    <row r="470" spans="1:17" ht="14" customHeight="1">
      <c r="A470" s="621" t="s">
        <v>2204</v>
      </c>
      <c r="B470" s="619" t="s">
        <v>2205</v>
      </c>
      <c r="C470" s="722">
        <v>0</v>
      </c>
      <c r="D470" s="722">
        <v>0</v>
      </c>
      <c r="E470" s="604">
        <f t="shared" si="357"/>
        <v>0</v>
      </c>
      <c r="F470" s="722">
        <v>0</v>
      </c>
      <c r="G470" s="604">
        <f t="shared" si="358"/>
        <v>0</v>
      </c>
      <c r="H470" s="605">
        <f>'Budget production - DÉTAIL'!G524</f>
        <v>0</v>
      </c>
      <c r="I470" s="606">
        <f t="shared" si="359"/>
        <v>0</v>
      </c>
      <c r="J470" s="730"/>
      <c r="K470" s="419" t="s">
        <v>1646</v>
      </c>
      <c r="L470" s="419" t="s">
        <v>1646</v>
      </c>
      <c r="M470" s="419" t="s">
        <v>1646</v>
      </c>
      <c r="O470" s="819" t="str">
        <f t="shared" si="353"/>
        <v/>
      </c>
      <c r="P470" s="819" t="str">
        <f t="shared" si="354"/>
        <v/>
      </c>
      <c r="Q470" s="819" t="str">
        <f t="shared" si="355"/>
        <v/>
      </c>
    </row>
    <row r="471" spans="1:17" ht="14" customHeight="1">
      <c r="A471" s="621" t="s">
        <v>2206</v>
      </c>
      <c r="B471" s="619" t="s">
        <v>2207</v>
      </c>
      <c r="C471" s="722">
        <v>0</v>
      </c>
      <c r="D471" s="722">
        <v>0</v>
      </c>
      <c r="E471" s="604">
        <f t="shared" si="357"/>
        <v>0</v>
      </c>
      <c r="F471" s="722">
        <v>0</v>
      </c>
      <c r="G471" s="604">
        <f t="shared" si="358"/>
        <v>0</v>
      </c>
      <c r="H471" s="605">
        <f>'Budget production - DÉTAIL'!G525</f>
        <v>0</v>
      </c>
      <c r="I471" s="606">
        <f t="shared" si="359"/>
        <v>0</v>
      </c>
      <c r="J471" s="730"/>
      <c r="K471" s="419" t="s">
        <v>1646</v>
      </c>
      <c r="L471" s="419" t="s">
        <v>1646</v>
      </c>
      <c r="M471" s="419" t="s">
        <v>1646</v>
      </c>
      <c r="O471" s="819" t="str">
        <f t="shared" si="353"/>
        <v/>
      </c>
      <c r="P471" s="819" t="str">
        <f t="shared" si="354"/>
        <v/>
      </c>
      <c r="Q471" s="819" t="str">
        <f t="shared" si="355"/>
        <v/>
      </c>
    </row>
    <row r="472" spans="1:17" ht="14" customHeight="1">
      <c r="A472" s="621" t="s">
        <v>2208</v>
      </c>
      <c r="B472" s="619" t="s">
        <v>2209</v>
      </c>
      <c r="C472" s="722">
        <v>0</v>
      </c>
      <c r="D472" s="722">
        <v>0</v>
      </c>
      <c r="E472" s="604">
        <f t="shared" si="357"/>
        <v>0</v>
      </c>
      <c r="F472" s="722">
        <v>0</v>
      </c>
      <c r="G472" s="604">
        <f t="shared" si="358"/>
        <v>0</v>
      </c>
      <c r="H472" s="605">
        <f>'Budget production - DÉTAIL'!G526</f>
        <v>0</v>
      </c>
      <c r="I472" s="606">
        <f t="shared" si="359"/>
        <v>0</v>
      </c>
      <c r="J472" s="730"/>
      <c r="K472" s="419" t="s">
        <v>1646</v>
      </c>
      <c r="L472" s="419" t="s">
        <v>1646</v>
      </c>
      <c r="M472" s="419" t="s">
        <v>1646</v>
      </c>
      <c r="O472" s="819" t="str">
        <f t="shared" si="353"/>
        <v/>
      </c>
      <c r="P472" s="819" t="str">
        <f t="shared" si="354"/>
        <v/>
      </c>
      <c r="Q472" s="819" t="str">
        <f t="shared" si="355"/>
        <v/>
      </c>
    </row>
    <row r="473" spans="1:17" ht="14" customHeight="1">
      <c r="A473" s="621" t="s">
        <v>2210</v>
      </c>
      <c r="B473" s="559" t="s">
        <v>788</v>
      </c>
      <c r="C473" s="722">
        <v>0</v>
      </c>
      <c r="D473" s="722">
        <v>0</v>
      </c>
      <c r="E473" s="604">
        <f t="shared" si="357"/>
        <v>0</v>
      </c>
      <c r="F473" s="722">
        <v>0</v>
      </c>
      <c r="G473" s="604">
        <f t="shared" si="358"/>
        <v>0</v>
      </c>
      <c r="H473" s="605">
        <f>'Budget production - DÉTAIL'!G527</f>
        <v>0</v>
      </c>
      <c r="I473" s="606">
        <f t="shared" si="359"/>
        <v>0</v>
      </c>
      <c r="J473" s="730"/>
      <c r="K473" s="419" t="s">
        <v>1646</v>
      </c>
      <c r="L473" s="419" t="s">
        <v>1646</v>
      </c>
      <c r="M473" s="419" t="s">
        <v>1646</v>
      </c>
      <c r="O473" s="819" t="str">
        <f t="shared" si="353"/>
        <v/>
      </c>
      <c r="P473" s="819" t="str">
        <f t="shared" si="354"/>
        <v/>
      </c>
      <c r="Q473" s="819" t="str">
        <f t="shared" si="355"/>
        <v/>
      </c>
    </row>
    <row r="474" spans="1:17" ht="14" customHeight="1">
      <c r="A474" s="624"/>
      <c r="B474" s="609" t="s">
        <v>2211</v>
      </c>
      <c r="C474" s="610">
        <f>SUM(C468:C473)</f>
        <v>0</v>
      </c>
      <c r="D474" s="610">
        <f t="shared" ref="D474:H474" si="360">SUM(D468:D473)</f>
        <v>0</v>
      </c>
      <c r="E474" s="610">
        <f t="shared" si="360"/>
        <v>0</v>
      </c>
      <c r="F474" s="610">
        <f t="shared" si="360"/>
        <v>0</v>
      </c>
      <c r="G474" s="610">
        <f t="shared" si="360"/>
        <v>0</v>
      </c>
      <c r="H474" s="610">
        <f t="shared" si="360"/>
        <v>0</v>
      </c>
      <c r="I474" s="611">
        <f>+H474-G474</f>
        <v>0</v>
      </c>
      <c r="J474" s="813"/>
      <c r="K474" s="813"/>
      <c r="L474" s="813"/>
      <c r="M474" s="813"/>
      <c r="N474" s="813"/>
      <c r="O474" s="844"/>
      <c r="P474" s="844"/>
      <c r="Q474" s="844"/>
    </row>
    <row r="475" spans="1:17" ht="14" customHeight="1">
      <c r="A475" s="624"/>
      <c r="B475" s="613"/>
      <c r="C475" s="614"/>
      <c r="D475" s="614"/>
      <c r="E475" s="614"/>
      <c r="F475" s="614"/>
      <c r="G475" s="614"/>
      <c r="H475" s="614"/>
      <c r="I475" s="521"/>
      <c r="J475" s="520"/>
      <c r="K475" s="520"/>
      <c r="L475" s="520"/>
      <c r="M475" s="520"/>
      <c r="N475" s="520"/>
      <c r="O475" s="843"/>
      <c r="P475" s="843"/>
      <c r="Q475" s="843"/>
    </row>
    <row r="476" spans="1:17" ht="14" customHeight="1">
      <c r="A476" s="596" t="s">
        <v>1768</v>
      </c>
      <c r="B476" s="597" t="s">
        <v>1769</v>
      </c>
      <c r="C476" s="598"/>
      <c r="D476" s="614"/>
      <c r="E476" s="614"/>
      <c r="F476" s="614"/>
      <c r="G476" s="614"/>
      <c r="H476" s="614"/>
      <c r="I476" s="521"/>
      <c r="J476" s="520"/>
      <c r="K476" s="520"/>
      <c r="L476" s="520"/>
      <c r="M476" s="520"/>
      <c r="N476" s="520"/>
      <c r="O476" s="843"/>
      <c r="P476" s="843"/>
      <c r="Q476" s="843"/>
    </row>
    <row r="477" spans="1:17" ht="14" customHeight="1">
      <c r="A477" s="621" t="s">
        <v>2212</v>
      </c>
      <c r="B477" s="619" t="s">
        <v>2213</v>
      </c>
      <c r="C477" s="722">
        <v>0</v>
      </c>
      <c r="D477" s="722">
        <v>0</v>
      </c>
      <c r="E477" s="604">
        <f t="shared" ref="E477:E482" si="361">+C477+D477</f>
        <v>0</v>
      </c>
      <c r="F477" s="722">
        <v>0</v>
      </c>
      <c r="G477" s="604">
        <f t="shared" ref="G477:G482" si="362">+E477+F477</f>
        <v>0</v>
      </c>
      <c r="H477" s="605">
        <f>'Budget production - DÉTAIL'!G532</f>
        <v>0</v>
      </c>
      <c r="I477" s="606">
        <f t="shared" ref="I477:I482" si="363">+H477-G477</f>
        <v>0</v>
      </c>
      <c r="J477" s="730"/>
      <c r="K477" s="419" t="s">
        <v>1646</v>
      </c>
      <c r="L477" s="419" t="s">
        <v>1646</v>
      </c>
      <c r="M477" s="419" t="s">
        <v>1646</v>
      </c>
      <c r="O477" s="819" t="str">
        <f t="shared" si="353"/>
        <v/>
      </c>
      <c r="P477" s="819" t="str">
        <f t="shared" si="354"/>
        <v/>
      </c>
      <c r="Q477" s="819" t="str">
        <f t="shared" si="355"/>
        <v/>
      </c>
    </row>
    <row r="478" spans="1:17" ht="14" customHeight="1">
      <c r="A478" s="621" t="s">
        <v>2214</v>
      </c>
      <c r="B478" s="619" t="s">
        <v>2215</v>
      </c>
      <c r="C478" s="722">
        <v>0</v>
      </c>
      <c r="D478" s="722">
        <v>0</v>
      </c>
      <c r="E478" s="604">
        <f t="shared" si="361"/>
        <v>0</v>
      </c>
      <c r="F478" s="722">
        <v>0</v>
      </c>
      <c r="G478" s="604">
        <f t="shared" si="362"/>
        <v>0</v>
      </c>
      <c r="H478" s="605">
        <f>'Budget production - DÉTAIL'!G533</f>
        <v>0</v>
      </c>
      <c r="I478" s="606">
        <f t="shared" si="363"/>
        <v>0</v>
      </c>
      <c r="J478" s="730"/>
      <c r="K478" s="419" t="s">
        <v>1646</v>
      </c>
      <c r="L478" s="419" t="s">
        <v>1646</v>
      </c>
      <c r="M478" s="419" t="s">
        <v>1646</v>
      </c>
      <c r="O478" s="819" t="str">
        <f t="shared" si="353"/>
        <v/>
      </c>
      <c r="P478" s="819" t="str">
        <f t="shared" si="354"/>
        <v/>
      </c>
      <c r="Q478" s="819" t="str">
        <f t="shared" si="355"/>
        <v/>
      </c>
    </row>
    <row r="479" spans="1:17" ht="14" customHeight="1">
      <c r="A479" s="621" t="s">
        <v>2216</v>
      </c>
      <c r="B479" s="619" t="s">
        <v>2217</v>
      </c>
      <c r="C479" s="722">
        <v>0</v>
      </c>
      <c r="D479" s="722">
        <v>0</v>
      </c>
      <c r="E479" s="604">
        <f t="shared" si="361"/>
        <v>0</v>
      </c>
      <c r="F479" s="722">
        <v>0</v>
      </c>
      <c r="G479" s="604">
        <f t="shared" si="362"/>
        <v>0</v>
      </c>
      <c r="H479" s="605">
        <f>'Budget production - DÉTAIL'!G534</f>
        <v>0</v>
      </c>
      <c r="I479" s="606">
        <f t="shared" si="363"/>
        <v>0</v>
      </c>
      <c r="J479" s="730"/>
      <c r="K479" s="419" t="s">
        <v>1646</v>
      </c>
      <c r="L479" s="419" t="s">
        <v>1646</v>
      </c>
      <c r="M479" s="419" t="s">
        <v>1646</v>
      </c>
      <c r="O479" s="819" t="str">
        <f t="shared" si="353"/>
        <v/>
      </c>
      <c r="P479" s="819" t="str">
        <f t="shared" si="354"/>
        <v/>
      </c>
      <c r="Q479" s="819" t="str">
        <f t="shared" si="355"/>
        <v/>
      </c>
    </row>
    <row r="480" spans="1:17" ht="14" customHeight="1">
      <c r="A480" s="621" t="s">
        <v>2218</v>
      </c>
      <c r="B480" s="619" t="s">
        <v>2219</v>
      </c>
      <c r="C480" s="722">
        <v>0</v>
      </c>
      <c r="D480" s="722">
        <v>0</v>
      </c>
      <c r="E480" s="604">
        <f t="shared" si="361"/>
        <v>0</v>
      </c>
      <c r="F480" s="722">
        <v>0</v>
      </c>
      <c r="G480" s="604">
        <f t="shared" si="362"/>
        <v>0</v>
      </c>
      <c r="H480" s="605">
        <f>'Budget production - DÉTAIL'!G535</f>
        <v>0</v>
      </c>
      <c r="I480" s="606">
        <f t="shared" si="363"/>
        <v>0</v>
      </c>
      <c r="J480" s="730"/>
      <c r="K480" s="419" t="s">
        <v>1646</v>
      </c>
      <c r="L480" s="419" t="s">
        <v>1646</v>
      </c>
      <c r="M480" s="419" t="s">
        <v>1646</v>
      </c>
      <c r="O480" s="819" t="str">
        <f t="shared" si="353"/>
        <v/>
      </c>
      <c r="P480" s="819" t="str">
        <f t="shared" si="354"/>
        <v/>
      </c>
      <c r="Q480" s="819" t="str">
        <f t="shared" si="355"/>
        <v/>
      </c>
    </row>
    <row r="481" spans="1:17" ht="14" customHeight="1">
      <c r="A481" s="621" t="s">
        <v>2220</v>
      </c>
      <c r="B481" s="619" t="s">
        <v>2221</v>
      </c>
      <c r="C481" s="722">
        <v>0</v>
      </c>
      <c r="D481" s="722">
        <v>0</v>
      </c>
      <c r="E481" s="604">
        <f t="shared" si="361"/>
        <v>0</v>
      </c>
      <c r="F481" s="722">
        <v>0</v>
      </c>
      <c r="G481" s="604">
        <f t="shared" si="362"/>
        <v>0</v>
      </c>
      <c r="H481" s="605">
        <f>'Budget production - DÉTAIL'!G536</f>
        <v>0</v>
      </c>
      <c r="I481" s="606">
        <f t="shared" si="363"/>
        <v>0</v>
      </c>
      <c r="J481" s="730"/>
      <c r="K481" s="419" t="s">
        <v>1646</v>
      </c>
      <c r="L481" s="419" t="s">
        <v>1646</v>
      </c>
      <c r="M481" s="419" t="s">
        <v>1646</v>
      </c>
      <c r="O481" s="819" t="str">
        <f t="shared" si="353"/>
        <v/>
      </c>
      <c r="P481" s="819" t="str">
        <f t="shared" si="354"/>
        <v/>
      </c>
      <c r="Q481" s="819" t="str">
        <f t="shared" si="355"/>
        <v/>
      </c>
    </row>
    <row r="482" spans="1:17" ht="14" customHeight="1">
      <c r="A482" s="621" t="s">
        <v>2222</v>
      </c>
      <c r="B482" s="559" t="s">
        <v>788</v>
      </c>
      <c r="C482" s="722">
        <v>0</v>
      </c>
      <c r="D482" s="722">
        <v>0</v>
      </c>
      <c r="E482" s="604">
        <f t="shared" si="361"/>
        <v>0</v>
      </c>
      <c r="F482" s="722">
        <v>0</v>
      </c>
      <c r="G482" s="604">
        <f t="shared" si="362"/>
        <v>0</v>
      </c>
      <c r="H482" s="605">
        <f>'Budget production - DÉTAIL'!G537</f>
        <v>0</v>
      </c>
      <c r="I482" s="606">
        <f t="shared" si="363"/>
        <v>0</v>
      </c>
      <c r="J482" s="730"/>
      <c r="K482" s="419" t="s">
        <v>1646</v>
      </c>
      <c r="L482" s="419" t="s">
        <v>1646</v>
      </c>
      <c r="M482" s="419" t="s">
        <v>1646</v>
      </c>
      <c r="O482" s="819" t="str">
        <f t="shared" si="353"/>
        <v/>
      </c>
      <c r="P482" s="819" t="str">
        <f t="shared" si="354"/>
        <v/>
      </c>
      <c r="Q482" s="819" t="str">
        <f t="shared" si="355"/>
        <v/>
      </c>
    </row>
    <row r="483" spans="1:17" ht="14" customHeight="1">
      <c r="A483" s="624"/>
      <c r="B483" s="609" t="s">
        <v>2223</v>
      </c>
      <c r="C483" s="610">
        <f t="shared" ref="C483:H483" si="364">SUM(C477:C482)</f>
        <v>0</v>
      </c>
      <c r="D483" s="610">
        <f t="shared" si="364"/>
        <v>0</v>
      </c>
      <c r="E483" s="610">
        <f t="shared" si="364"/>
        <v>0</v>
      </c>
      <c r="F483" s="610">
        <f t="shared" si="364"/>
        <v>0</v>
      </c>
      <c r="G483" s="610">
        <f t="shared" si="364"/>
        <v>0</v>
      </c>
      <c r="H483" s="610">
        <f t="shared" si="364"/>
        <v>0</v>
      </c>
      <c r="I483" s="611">
        <f>+H483-G483</f>
        <v>0</v>
      </c>
      <c r="J483" s="813"/>
      <c r="K483" s="813"/>
      <c r="L483" s="813"/>
      <c r="M483" s="813"/>
      <c r="N483" s="813"/>
      <c r="O483" s="844"/>
      <c r="P483" s="844"/>
      <c r="Q483" s="844"/>
    </row>
    <row r="484" spans="1:17" ht="14" customHeight="1">
      <c r="A484" s="624"/>
      <c r="B484" s="613"/>
      <c r="C484" s="614"/>
      <c r="D484" s="614"/>
      <c r="E484" s="614"/>
      <c r="F484" s="614"/>
      <c r="G484" s="614"/>
      <c r="H484" s="614"/>
      <c r="I484" s="521"/>
      <c r="J484" s="520"/>
      <c r="K484" s="520"/>
      <c r="L484" s="520"/>
      <c r="M484" s="520"/>
      <c r="N484" s="520"/>
      <c r="O484" s="843"/>
      <c r="P484" s="843"/>
      <c r="Q484" s="843"/>
    </row>
    <row r="485" spans="1:17" ht="14" customHeight="1">
      <c r="A485" s="596" t="s">
        <v>1770</v>
      </c>
      <c r="B485" s="597" t="s">
        <v>901</v>
      </c>
      <c r="C485" s="598"/>
      <c r="D485" s="614"/>
      <c r="E485" s="614"/>
      <c r="F485" s="614"/>
      <c r="G485" s="614"/>
      <c r="H485" s="614"/>
      <c r="I485" s="521"/>
      <c r="J485" s="520"/>
      <c r="K485" s="520"/>
      <c r="L485" s="520"/>
      <c r="M485" s="520"/>
      <c r="N485" s="520"/>
      <c r="O485" s="843"/>
      <c r="P485" s="843"/>
      <c r="Q485" s="843"/>
    </row>
    <row r="486" spans="1:17" ht="14" customHeight="1">
      <c r="A486" s="621" t="s">
        <v>2224</v>
      </c>
      <c r="B486" s="619" t="s">
        <v>2225</v>
      </c>
      <c r="C486" s="722">
        <v>0</v>
      </c>
      <c r="D486" s="722">
        <v>0</v>
      </c>
      <c r="E486" s="604">
        <f>+C486+D486</f>
        <v>0</v>
      </c>
      <c r="F486" s="722">
        <v>0</v>
      </c>
      <c r="G486" s="604">
        <f>+E486+F486</f>
        <v>0</v>
      </c>
      <c r="H486" s="605">
        <f>'Budget production - DÉTAIL'!G542</f>
        <v>0</v>
      </c>
      <c r="I486" s="606">
        <f t="shared" ref="I486:I491" si="365">+H486-G486</f>
        <v>0</v>
      </c>
      <c r="J486" s="730"/>
      <c r="K486" s="419" t="s">
        <v>1646</v>
      </c>
      <c r="L486" s="419" t="s">
        <v>1646</v>
      </c>
      <c r="M486" s="419" t="s">
        <v>1646</v>
      </c>
      <c r="O486" s="819" t="str">
        <f t="shared" si="353"/>
        <v/>
      </c>
      <c r="P486" s="819" t="str">
        <f t="shared" si="354"/>
        <v/>
      </c>
      <c r="Q486" s="819" t="str">
        <f t="shared" si="355"/>
        <v/>
      </c>
    </row>
    <row r="487" spans="1:17" ht="14" customHeight="1">
      <c r="A487" s="621" t="s">
        <v>2226</v>
      </c>
      <c r="B487" s="619" t="s">
        <v>870</v>
      </c>
      <c r="C487" s="722">
        <v>0</v>
      </c>
      <c r="D487" s="722">
        <v>0</v>
      </c>
      <c r="E487" s="604">
        <f>+C487+D487</f>
        <v>0</v>
      </c>
      <c r="F487" s="722">
        <v>0</v>
      </c>
      <c r="G487" s="604">
        <f>+E487+F487</f>
        <v>0</v>
      </c>
      <c r="H487" s="605">
        <f>'Budget production - DÉTAIL'!G543</f>
        <v>0</v>
      </c>
      <c r="I487" s="606">
        <f t="shared" si="365"/>
        <v>0</v>
      </c>
      <c r="J487" s="730"/>
      <c r="K487" s="419" t="s">
        <v>1646</v>
      </c>
      <c r="L487" s="419" t="s">
        <v>1646</v>
      </c>
      <c r="M487" s="419" t="s">
        <v>1646</v>
      </c>
      <c r="O487" s="819" t="str">
        <f t="shared" si="353"/>
        <v/>
      </c>
      <c r="P487" s="819" t="str">
        <f t="shared" si="354"/>
        <v/>
      </c>
      <c r="Q487" s="819" t="str">
        <f t="shared" si="355"/>
        <v/>
      </c>
    </row>
    <row r="488" spans="1:17" ht="14" customHeight="1">
      <c r="A488" s="621" t="s">
        <v>2227</v>
      </c>
      <c r="B488" s="619" t="s">
        <v>2228</v>
      </c>
      <c r="C488" s="722">
        <v>0</v>
      </c>
      <c r="D488" s="722">
        <v>0</v>
      </c>
      <c r="E488" s="604">
        <f>+C488+D488</f>
        <v>0</v>
      </c>
      <c r="F488" s="722">
        <v>0</v>
      </c>
      <c r="G488" s="604">
        <f>+E488+F488</f>
        <v>0</v>
      </c>
      <c r="H488" s="605">
        <f>'Budget production - DÉTAIL'!G544</f>
        <v>0</v>
      </c>
      <c r="I488" s="606">
        <f t="shared" si="365"/>
        <v>0</v>
      </c>
      <c r="J488" s="730"/>
      <c r="K488" s="419" t="s">
        <v>1646</v>
      </c>
      <c r="L488" s="419" t="s">
        <v>1646</v>
      </c>
      <c r="M488" s="419" t="s">
        <v>1646</v>
      </c>
      <c r="O488" s="819" t="str">
        <f t="shared" si="353"/>
        <v/>
      </c>
      <c r="P488" s="819" t="str">
        <f t="shared" si="354"/>
        <v/>
      </c>
      <c r="Q488" s="819" t="str">
        <f t="shared" si="355"/>
        <v/>
      </c>
    </row>
    <row r="489" spans="1:17" ht="14" customHeight="1">
      <c r="A489" s="621" t="s">
        <v>2229</v>
      </c>
      <c r="B489" s="619" t="s">
        <v>2230</v>
      </c>
      <c r="C489" s="722">
        <v>0</v>
      </c>
      <c r="D489" s="722">
        <v>0</v>
      </c>
      <c r="E489" s="604">
        <f>+C489+D489</f>
        <v>0</v>
      </c>
      <c r="F489" s="722">
        <v>0</v>
      </c>
      <c r="G489" s="604">
        <f>+E489+F489</f>
        <v>0</v>
      </c>
      <c r="H489" s="605">
        <f>'Budget production - DÉTAIL'!G545</f>
        <v>0</v>
      </c>
      <c r="I489" s="606">
        <f t="shared" si="365"/>
        <v>0</v>
      </c>
      <c r="J489" s="730"/>
      <c r="K489" s="419" t="s">
        <v>1646</v>
      </c>
      <c r="L489" s="419" t="s">
        <v>1646</v>
      </c>
      <c r="M489" s="419" t="s">
        <v>1646</v>
      </c>
      <c r="O489" s="819" t="str">
        <f t="shared" si="353"/>
        <v/>
      </c>
      <c r="P489" s="819" t="str">
        <f t="shared" si="354"/>
        <v/>
      </c>
      <c r="Q489" s="819" t="str">
        <f t="shared" si="355"/>
        <v/>
      </c>
    </row>
    <row r="490" spans="1:17" ht="14" customHeight="1">
      <c r="A490" s="621" t="s">
        <v>2231</v>
      </c>
      <c r="B490" s="559" t="s">
        <v>788</v>
      </c>
      <c r="C490" s="722">
        <v>0</v>
      </c>
      <c r="D490" s="722">
        <v>0</v>
      </c>
      <c r="E490" s="604">
        <f>+C490+D490</f>
        <v>0</v>
      </c>
      <c r="F490" s="722">
        <v>0</v>
      </c>
      <c r="G490" s="604">
        <f>+E490+F490</f>
        <v>0</v>
      </c>
      <c r="H490" s="605">
        <f>'Budget production - DÉTAIL'!G546</f>
        <v>0</v>
      </c>
      <c r="I490" s="606">
        <f t="shared" si="365"/>
        <v>0</v>
      </c>
      <c r="J490" s="730"/>
      <c r="K490" s="419" t="s">
        <v>1646</v>
      </c>
      <c r="L490" s="419" t="s">
        <v>1646</v>
      </c>
      <c r="M490" s="419" t="s">
        <v>1646</v>
      </c>
      <c r="O490" s="819" t="str">
        <f t="shared" si="353"/>
        <v/>
      </c>
      <c r="P490" s="819" t="str">
        <f t="shared" si="354"/>
        <v/>
      </c>
      <c r="Q490" s="819" t="str">
        <f t="shared" si="355"/>
        <v/>
      </c>
    </row>
    <row r="491" spans="1:17" ht="14" customHeight="1">
      <c r="A491" s="624"/>
      <c r="B491" s="609" t="s">
        <v>2223</v>
      </c>
      <c r="C491" s="610">
        <f>SUM(C486:C490)</f>
        <v>0</v>
      </c>
      <c r="D491" s="610">
        <f t="shared" ref="D491:H491" si="366">SUM(D486:D490)</f>
        <v>0</v>
      </c>
      <c r="E491" s="610">
        <f t="shared" si="366"/>
        <v>0</v>
      </c>
      <c r="F491" s="610">
        <f t="shared" si="366"/>
        <v>0</v>
      </c>
      <c r="G491" s="610">
        <f t="shared" si="366"/>
        <v>0</v>
      </c>
      <c r="H491" s="610">
        <f t="shared" si="366"/>
        <v>0</v>
      </c>
      <c r="I491" s="611">
        <f t="shared" si="365"/>
        <v>0</v>
      </c>
      <c r="J491" s="813"/>
      <c r="K491" s="813"/>
      <c r="L491" s="813"/>
      <c r="M491" s="813"/>
      <c r="N491" s="813"/>
      <c r="O491" s="844"/>
      <c r="P491" s="844"/>
      <c r="Q491" s="844"/>
    </row>
    <row r="492" spans="1:17" ht="14" customHeight="1">
      <c r="A492" s="624"/>
      <c r="B492" s="613"/>
      <c r="C492" s="614"/>
      <c r="D492" s="614"/>
      <c r="E492" s="614"/>
      <c r="F492" s="614"/>
      <c r="G492" s="614"/>
      <c r="H492" s="614"/>
      <c r="I492" s="521"/>
      <c r="J492" s="520"/>
      <c r="K492" s="520"/>
      <c r="L492" s="520"/>
      <c r="M492" s="520"/>
      <c r="N492" s="520"/>
      <c r="O492" s="843"/>
      <c r="P492" s="843"/>
      <c r="Q492" s="843"/>
    </row>
    <row r="493" spans="1:17" ht="14" customHeight="1">
      <c r="A493" s="596" t="s">
        <v>1771</v>
      </c>
      <c r="B493" s="597" t="s">
        <v>903</v>
      </c>
      <c r="C493" s="598"/>
      <c r="D493" s="614"/>
      <c r="E493" s="614"/>
      <c r="F493" s="614"/>
      <c r="G493" s="614"/>
      <c r="H493" s="614"/>
      <c r="I493" s="521"/>
      <c r="J493" s="520"/>
      <c r="K493" s="520"/>
      <c r="L493" s="520"/>
      <c r="M493" s="520"/>
      <c r="N493" s="520"/>
      <c r="O493" s="843"/>
      <c r="P493" s="843"/>
      <c r="Q493" s="843"/>
    </row>
    <row r="494" spans="1:17" ht="14" customHeight="1">
      <c r="A494" s="621" t="s">
        <v>2232</v>
      </c>
      <c r="B494" s="619" t="s">
        <v>2225</v>
      </c>
      <c r="C494" s="722">
        <v>0</v>
      </c>
      <c r="D494" s="722">
        <v>0</v>
      </c>
      <c r="E494" s="604">
        <f>+C494+D494</f>
        <v>0</v>
      </c>
      <c r="F494" s="722">
        <v>0</v>
      </c>
      <c r="G494" s="604">
        <f>+E494+F494</f>
        <v>0</v>
      </c>
      <c r="H494" s="605">
        <f>'Budget production - DÉTAIL'!G551</f>
        <v>0</v>
      </c>
      <c r="I494" s="606">
        <f t="shared" ref="I494:I503" si="367">+H494-G494</f>
        <v>0</v>
      </c>
      <c r="J494" s="730"/>
      <c r="K494" s="419" t="s">
        <v>1646</v>
      </c>
      <c r="L494" s="419" t="s">
        <v>1646</v>
      </c>
      <c r="M494" s="419" t="s">
        <v>1646</v>
      </c>
      <c r="O494" s="819" t="str">
        <f t="shared" si="353"/>
        <v/>
      </c>
      <c r="P494" s="819" t="str">
        <f t="shared" si="354"/>
        <v/>
      </c>
      <c r="Q494" s="819" t="str">
        <f t="shared" si="355"/>
        <v/>
      </c>
    </row>
    <row r="495" spans="1:17" ht="14" customHeight="1">
      <c r="A495" s="621" t="s">
        <v>2233</v>
      </c>
      <c r="B495" s="619" t="s">
        <v>870</v>
      </c>
      <c r="C495" s="722">
        <v>0</v>
      </c>
      <c r="D495" s="722">
        <v>0</v>
      </c>
      <c r="E495" s="604">
        <f t="shared" ref="E495" si="368">+C495+D495</f>
        <v>0</v>
      </c>
      <c r="F495" s="722">
        <v>0</v>
      </c>
      <c r="G495" s="604">
        <f t="shared" ref="G495" si="369">+E495+F495</f>
        <v>0</v>
      </c>
      <c r="H495" s="605">
        <f>'Budget production - DÉTAIL'!G552</f>
        <v>0</v>
      </c>
      <c r="I495" s="606">
        <f t="shared" ref="I495" si="370">+H495-G495</f>
        <v>0</v>
      </c>
      <c r="J495" s="730"/>
      <c r="K495" s="419" t="s">
        <v>1646</v>
      </c>
      <c r="L495" s="419" t="s">
        <v>1646</v>
      </c>
      <c r="M495" s="419" t="s">
        <v>1646</v>
      </c>
      <c r="O495" s="819" t="str">
        <f t="shared" ref="O495" si="371">IF(OR(K495="Oui",K495="Yes"),G495,"")</f>
        <v/>
      </c>
      <c r="P495" s="819" t="str">
        <f t="shared" ref="P495" si="372">IF(OR(L495="Oui",L495="Yes"),G495,"")</f>
        <v/>
      </c>
      <c r="Q495" s="819" t="str">
        <f t="shared" ref="Q495" si="373">IF(OR(M495="Oui",M495="Yes"),G495,"")</f>
        <v/>
      </c>
    </row>
    <row r="496" spans="1:17" ht="14" customHeight="1">
      <c r="A496" s="621" t="s">
        <v>2903</v>
      </c>
      <c r="B496" s="619" t="s">
        <v>2228</v>
      </c>
      <c r="C496" s="722">
        <v>0</v>
      </c>
      <c r="D496" s="722">
        <v>0</v>
      </c>
      <c r="E496" s="604">
        <f t="shared" ref="E496:E503" si="374">+C496+D496</f>
        <v>0</v>
      </c>
      <c r="F496" s="722">
        <v>0</v>
      </c>
      <c r="G496" s="604">
        <f t="shared" ref="G496:G503" si="375">+E496+F496</f>
        <v>0</v>
      </c>
      <c r="H496" s="605">
        <f>'Budget production - DÉTAIL'!G553</f>
        <v>0</v>
      </c>
      <c r="I496" s="606">
        <f t="shared" si="367"/>
        <v>0</v>
      </c>
      <c r="J496" s="730"/>
      <c r="K496" s="419" t="s">
        <v>1646</v>
      </c>
      <c r="L496" s="419" t="s">
        <v>1646</v>
      </c>
      <c r="M496" s="419" t="s">
        <v>1646</v>
      </c>
      <c r="O496" s="819" t="str">
        <f t="shared" si="353"/>
        <v/>
      </c>
      <c r="P496" s="819" t="str">
        <f t="shared" si="354"/>
        <v/>
      </c>
      <c r="Q496" s="819" t="str">
        <f t="shared" si="355"/>
        <v/>
      </c>
    </row>
    <row r="497" spans="1:17" ht="14" customHeight="1">
      <c r="A497" s="621" t="s">
        <v>2234</v>
      </c>
      <c r="B497" s="619" t="s">
        <v>2235</v>
      </c>
      <c r="C497" s="722">
        <v>0</v>
      </c>
      <c r="D497" s="722">
        <v>0</v>
      </c>
      <c r="E497" s="604">
        <f t="shared" si="374"/>
        <v>0</v>
      </c>
      <c r="F497" s="722">
        <v>0</v>
      </c>
      <c r="G497" s="604">
        <f t="shared" si="375"/>
        <v>0</v>
      </c>
      <c r="H497" s="605">
        <f>'Budget production - DÉTAIL'!G554</f>
        <v>0</v>
      </c>
      <c r="I497" s="606">
        <f t="shared" si="367"/>
        <v>0</v>
      </c>
      <c r="J497" s="730"/>
      <c r="K497" s="419" t="s">
        <v>1646</v>
      </c>
      <c r="L497" s="419" t="s">
        <v>1646</v>
      </c>
      <c r="M497" s="419" t="s">
        <v>1646</v>
      </c>
      <c r="O497" s="819" t="str">
        <f t="shared" si="353"/>
        <v/>
      </c>
      <c r="P497" s="819" t="str">
        <f t="shared" si="354"/>
        <v/>
      </c>
      <c r="Q497" s="819" t="str">
        <f t="shared" si="355"/>
        <v/>
      </c>
    </row>
    <row r="498" spans="1:17" ht="14" customHeight="1">
      <c r="A498" s="621" t="s">
        <v>2236</v>
      </c>
      <c r="B498" s="619" t="s">
        <v>2230</v>
      </c>
      <c r="C498" s="722">
        <v>0</v>
      </c>
      <c r="D498" s="722">
        <v>0</v>
      </c>
      <c r="E498" s="604">
        <f t="shared" si="374"/>
        <v>0</v>
      </c>
      <c r="F498" s="722">
        <v>0</v>
      </c>
      <c r="G498" s="604">
        <f t="shared" si="375"/>
        <v>0</v>
      </c>
      <c r="H498" s="605">
        <f>'Budget production - DÉTAIL'!G555</f>
        <v>0</v>
      </c>
      <c r="I498" s="606">
        <f t="shared" si="367"/>
        <v>0</v>
      </c>
      <c r="J498" s="730"/>
      <c r="K498" s="419" t="s">
        <v>1646</v>
      </c>
      <c r="L498" s="419" t="s">
        <v>1646</v>
      </c>
      <c r="M498" s="419" t="s">
        <v>1646</v>
      </c>
      <c r="O498" s="819" t="str">
        <f t="shared" si="353"/>
        <v/>
      </c>
      <c r="P498" s="819" t="str">
        <f t="shared" si="354"/>
        <v/>
      </c>
      <c r="Q498" s="819" t="str">
        <f t="shared" si="355"/>
        <v/>
      </c>
    </row>
    <row r="499" spans="1:17" ht="14" customHeight="1">
      <c r="A499" s="621" t="s">
        <v>2237</v>
      </c>
      <c r="B499" s="619" t="s">
        <v>2238</v>
      </c>
      <c r="C499" s="722">
        <v>0</v>
      </c>
      <c r="D499" s="722">
        <v>0</v>
      </c>
      <c r="E499" s="604">
        <f t="shared" si="374"/>
        <v>0</v>
      </c>
      <c r="F499" s="722">
        <v>0</v>
      </c>
      <c r="G499" s="604">
        <f t="shared" si="375"/>
        <v>0</v>
      </c>
      <c r="H499" s="605">
        <f>'Budget production - DÉTAIL'!G556</f>
        <v>0</v>
      </c>
      <c r="I499" s="606">
        <f t="shared" si="367"/>
        <v>0</v>
      </c>
      <c r="J499" s="730"/>
      <c r="K499" s="419" t="s">
        <v>1646</v>
      </c>
      <c r="L499" s="419" t="s">
        <v>1646</v>
      </c>
      <c r="M499" s="419" t="s">
        <v>1646</v>
      </c>
      <c r="O499" s="819" t="str">
        <f t="shared" si="353"/>
        <v/>
      </c>
      <c r="P499" s="819" t="str">
        <f t="shared" si="354"/>
        <v/>
      </c>
      <c r="Q499" s="819" t="str">
        <f t="shared" si="355"/>
        <v/>
      </c>
    </row>
    <row r="500" spans="1:17" ht="14" customHeight="1">
      <c r="A500" s="621" t="s">
        <v>2239</v>
      </c>
      <c r="B500" s="619" t="s">
        <v>2240</v>
      </c>
      <c r="C500" s="722">
        <v>0</v>
      </c>
      <c r="D500" s="722">
        <v>0</v>
      </c>
      <c r="E500" s="604">
        <f t="shared" si="374"/>
        <v>0</v>
      </c>
      <c r="F500" s="722">
        <v>0</v>
      </c>
      <c r="G500" s="604">
        <f t="shared" si="375"/>
        <v>0</v>
      </c>
      <c r="H500" s="605">
        <f>'Budget production - DÉTAIL'!G557</f>
        <v>0</v>
      </c>
      <c r="I500" s="606">
        <f t="shared" si="367"/>
        <v>0</v>
      </c>
      <c r="J500" s="730"/>
      <c r="K500" s="419" t="s">
        <v>1646</v>
      </c>
      <c r="L500" s="419" t="s">
        <v>1646</v>
      </c>
      <c r="M500" s="419" t="s">
        <v>1646</v>
      </c>
      <c r="O500" s="819" t="str">
        <f t="shared" si="353"/>
        <v/>
      </c>
      <c r="P500" s="819" t="str">
        <f t="shared" si="354"/>
        <v/>
      </c>
      <c r="Q500" s="819" t="str">
        <f t="shared" si="355"/>
        <v/>
      </c>
    </row>
    <row r="501" spans="1:17" ht="14" customHeight="1">
      <c r="A501" s="621" t="s">
        <v>2241</v>
      </c>
      <c r="B501" s="619" t="s">
        <v>2242</v>
      </c>
      <c r="C501" s="722">
        <v>0</v>
      </c>
      <c r="D501" s="722">
        <v>0</v>
      </c>
      <c r="E501" s="604">
        <f t="shared" si="374"/>
        <v>0</v>
      </c>
      <c r="F501" s="722">
        <v>0</v>
      </c>
      <c r="G501" s="604">
        <f t="shared" si="375"/>
        <v>0</v>
      </c>
      <c r="H501" s="605">
        <f>'Budget production - DÉTAIL'!G558</f>
        <v>0</v>
      </c>
      <c r="I501" s="606">
        <f t="shared" si="367"/>
        <v>0</v>
      </c>
      <c r="J501" s="730"/>
      <c r="K501" s="419" t="s">
        <v>1646</v>
      </c>
      <c r="L501" s="419" t="s">
        <v>1646</v>
      </c>
      <c r="M501" s="419" t="s">
        <v>1646</v>
      </c>
      <c r="O501" s="819" t="str">
        <f t="shared" si="353"/>
        <v/>
      </c>
      <c r="P501" s="819" t="str">
        <f t="shared" si="354"/>
        <v/>
      </c>
      <c r="Q501" s="819" t="str">
        <f t="shared" si="355"/>
        <v/>
      </c>
    </row>
    <row r="502" spans="1:17" ht="14" customHeight="1">
      <c r="A502" s="621" t="s">
        <v>2243</v>
      </c>
      <c r="B502" s="619" t="s">
        <v>2244</v>
      </c>
      <c r="C502" s="722">
        <v>0</v>
      </c>
      <c r="D502" s="722">
        <v>0</v>
      </c>
      <c r="E502" s="604">
        <f t="shared" si="374"/>
        <v>0</v>
      </c>
      <c r="F502" s="722">
        <v>0</v>
      </c>
      <c r="G502" s="604">
        <f t="shared" si="375"/>
        <v>0</v>
      </c>
      <c r="H502" s="605">
        <f>'Budget production - DÉTAIL'!G559</f>
        <v>0</v>
      </c>
      <c r="I502" s="606">
        <f t="shared" si="367"/>
        <v>0</v>
      </c>
      <c r="J502" s="730"/>
      <c r="K502" s="419" t="s">
        <v>1646</v>
      </c>
      <c r="L502" s="419" t="s">
        <v>1646</v>
      </c>
      <c r="M502" s="419" t="s">
        <v>1646</v>
      </c>
      <c r="O502" s="819" t="str">
        <f t="shared" si="353"/>
        <v/>
      </c>
      <c r="P502" s="819" t="str">
        <f t="shared" si="354"/>
        <v/>
      </c>
      <c r="Q502" s="819" t="str">
        <f t="shared" si="355"/>
        <v/>
      </c>
    </row>
    <row r="503" spans="1:17" ht="14" customHeight="1">
      <c r="A503" s="621" t="s">
        <v>2245</v>
      </c>
      <c r="B503" s="559" t="s">
        <v>788</v>
      </c>
      <c r="C503" s="722">
        <v>0</v>
      </c>
      <c r="D503" s="722">
        <v>0</v>
      </c>
      <c r="E503" s="604">
        <f t="shared" si="374"/>
        <v>0</v>
      </c>
      <c r="F503" s="722">
        <v>0</v>
      </c>
      <c r="G503" s="604">
        <f t="shared" si="375"/>
        <v>0</v>
      </c>
      <c r="H503" s="605">
        <f>'Budget production - DÉTAIL'!G560</f>
        <v>0</v>
      </c>
      <c r="I503" s="606">
        <f t="shared" si="367"/>
        <v>0</v>
      </c>
      <c r="J503" s="730"/>
      <c r="K503" s="419" t="s">
        <v>1646</v>
      </c>
      <c r="L503" s="419" t="s">
        <v>1646</v>
      </c>
      <c r="M503" s="419" t="s">
        <v>1646</v>
      </c>
      <c r="O503" s="819" t="str">
        <f t="shared" si="353"/>
        <v/>
      </c>
      <c r="P503" s="819" t="str">
        <f t="shared" si="354"/>
        <v/>
      </c>
      <c r="Q503" s="819" t="str">
        <f t="shared" si="355"/>
        <v/>
      </c>
    </row>
    <row r="504" spans="1:17" ht="14" customHeight="1">
      <c r="A504" s="624"/>
      <c r="B504" s="609" t="s">
        <v>2246</v>
      </c>
      <c r="C504" s="610">
        <f>SUM(C494:C503)</f>
        <v>0</v>
      </c>
      <c r="D504" s="610">
        <f t="shared" ref="D504:H504" si="376">SUM(D494:D503)</f>
        <v>0</v>
      </c>
      <c r="E504" s="610">
        <f t="shared" si="376"/>
        <v>0</v>
      </c>
      <c r="F504" s="610">
        <f t="shared" si="376"/>
        <v>0</v>
      </c>
      <c r="G504" s="610">
        <f t="shared" si="376"/>
        <v>0</v>
      </c>
      <c r="H504" s="610">
        <f t="shared" si="376"/>
        <v>0</v>
      </c>
      <c r="I504" s="611">
        <f>+H504-G504</f>
        <v>0</v>
      </c>
      <c r="J504" s="813"/>
      <c r="K504" s="813"/>
      <c r="L504" s="813"/>
      <c r="M504" s="813"/>
      <c r="N504" s="813"/>
      <c r="O504" s="844"/>
      <c r="P504" s="844"/>
      <c r="Q504" s="844"/>
    </row>
    <row r="505" spans="1:17" ht="14" customHeight="1">
      <c r="A505" s="624"/>
      <c r="B505" s="613"/>
      <c r="C505" s="614"/>
      <c r="D505" s="614"/>
      <c r="E505" s="614"/>
      <c r="F505" s="614"/>
      <c r="G505" s="614"/>
      <c r="H505" s="614"/>
      <c r="I505" s="521"/>
      <c r="J505" s="520"/>
      <c r="K505" s="520"/>
      <c r="L505" s="520"/>
      <c r="M505" s="520"/>
      <c r="N505" s="520"/>
      <c r="O505" s="843"/>
      <c r="P505" s="843"/>
      <c r="Q505" s="843"/>
    </row>
    <row r="506" spans="1:17" ht="14" customHeight="1">
      <c r="A506" s="596" t="s">
        <v>1772</v>
      </c>
      <c r="B506" s="597" t="s">
        <v>905</v>
      </c>
      <c r="C506" s="598"/>
      <c r="D506" s="614"/>
      <c r="E506" s="614"/>
      <c r="F506" s="614"/>
      <c r="G506" s="614"/>
      <c r="H506" s="614"/>
      <c r="I506" s="521"/>
      <c r="J506" s="520"/>
      <c r="K506" s="520"/>
      <c r="L506" s="520"/>
      <c r="M506" s="520"/>
      <c r="N506" s="520"/>
      <c r="O506" s="843"/>
      <c r="P506" s="843"/>
      <c r="Q506" s="843"/>
    </row>
    <row r="507" spans="1:17" ht="14" customHeight="1">
      <c r="A507" s="621" t="s">
        <v>2247</v>
      </c>
      <c r="B507" s="619" t="s">
        <v>2225</v>
      </c>
      <c r="C507" s="722">
        <v>0</v>
      </c>
      <c r="D507" s="722">
        <v>0</v>
      </c>
      <c r="E507" s="604">
        <f>+C507+D507</f>
        <v>0</v>
      </c>
      <c r="F507" s="722">
        <v>0</v>
      </c>
      <c r="G507" s="604">
        <f>+E507+F507</f>
        <v>0</v>
      </c>
      <c r="H507" s="605">
        <f>'Budget production - DÉTAIL'!G565</f>
        <v>0</v>
      </c>
      <c r="I507" s="606">
        <f t="shared" ref="I507:I512" si="377">+H507-G507</f>
        <v>0</v>
      </c>
      <c r="J507" s="730"/>
      <c r="K507" s="419" t="s">
        <v>1646</v>
      </c>
      <c r="L507" s="419" t="s">
        <v>1646</v>
      </c>
      <c r="M507" s="419" t="s">
        <v>1646</v>
      </c>
      <c r="O507" s="819" t="str">
        <f t="shared" si="353"/>
        <v/>
      </c>
      <c r="P507" s="819" t="str">
        <f t="shared" si="354"/>
        <v/>
      </c>
      <c r="Q507" s="819" t="str">
        <f t="shared" si="355"/>
        <v/>
      </c>
    </row>
    <row r="508" spans="1:17" ht="14" customHeight="1">
      <c r="A508" s="621" t="s">
        <v>2248</v>
      </c>
      <c r="B508" s="619" t="s">
        <v>870</v>
      </c>
      <c r="C508" s="722">
        <v>0</v>
      </c>
      <c r="D508" s="722">
        <v>0</v>
      </c>
      <c r="E508" s="604">
        <f>+C508+D508</f>
        <v>0</v>
      </c>
      <c r="F508" s="722">
        <v>0</v>
      </c>
      <c r="G508" s="604">
        <f>+E508+F508</f>
        <v>0</v>
      </c>
      <c r="H508" s="605">
        <f>'Budget production - DÉTAIL'!G566</f>
        <v>0</v>
      </c>
      <c r="I508" s="606">
        <f t="shared" si="377"/>
        <v>0</v>
      </c>
      <c r="J508" s="730"/>
      <c r="K508" s="419" t="s">
        <v>1646</v>
      </c>
      <c r="L508" s="419" t="s">
        <v>1646</v>
      </c>
      <c r="M508" s="419" t="s">
        <v>1646</v>
      </c>
      <c r="O508" s="819" t="str">
        <f t="shared" si="353"/>
        <v/>
      </c>
      <c r="P508" s="819" t="str">
        <f t="shared" si="354"/>
        <v/>
      </c>
      <c r="Q508" s="819" t="str">
        <f t="shared" si="355"/>
        <v/>
      </c>
    </row>
    <row r="509" spans="1:17" ht="14" customHeight="1">
      <c r="A509" s="621" t="s">
        <v>2249</v>
      </c>
      <c r="B509" s="619" t="s">
        <v>2250</v>
      </c>
      <c r="C509" s="722">
        <v>0</v>
      </c>
      <c r="D509" s="722">
        <v>0</v>
      </c>
      <c r="E509" s="604">
        <f>+C509+D509</f>
        <v>0</v>
      </c>
      <c r="F509" s="722">
        <v>0</v>
      </c>
      <c r="G509" s="604">
        <f>+E509+F509</f>
        <v>0</v>
      </c>
      <c r="H509" s="605">
        <f>'Budget production - DÉTAIL'!G567</f>
        <v>0</v>
      </c>
      <c r="I509" s="606">
        <f t="shared" si="377"/>
        <v>0</v>
      </c>
      <c r="J509" s="730"/>
      <c r="K509" s="419" t="s">
        <v>1646</v>
      </c>
      <c r="L509" s="419" t="s">
        <v>1646</v>
      </c>
      <c r="M509" s="419" t="s">
        <v>1646</v>
      </c>
      <c r="O509" s="819" t="str">
        <f t="shared" si="353"/>
        <v/>
      </c>
      <c r="P509" s="819" t="str">
        <f t="shared" si="354"/>
        <v/>
      </c>
      <c r="Q509" s="819" t="str">
        <f t="shared" si="355"/>
        <v/>
      </c>
    </row>
    <row r="510" spans="1:17" ht="14" customHeight="1">
      <c r="A510" s="621" t="s">
        <v>2251</v>
      </c>
      <c r="B510" s="619" t="s">
        <v>2252</v>
      </c>
      <c r="C510" s="722">
        <v>0</v>
      </c>
      <c r="D510" s="722">
        <v>0</v>
      </c>
      <c r="E510" s="604">
        <f>+C510+D510</f>
        <v>0</v>
      </c>
      <c r="F510" s="722">
        <v>0</v>
      </c>
      <c r="G510" s="604">
        <f>+E510+F510</f>
        <v>0</v>
      </c>
      <c r="H510" s="605">
        <f>'Budget production - DÉTAIL'!G568</f>
        <v>0</v>
      </c>
      <c r="I510" s="606">
        <f t="shared" si="377"/>
        <v>0</v>
      </c>
      <c r="J510" s="730"/>
      <c r="K510" s="419" t="s">
        <v>1646</v>
      </c>
      <c r="L510" s="419" t="s">
        <v>1646</v>
      </c>
      <c r="M510" s="419" t="s">
        <v>1646</v>
      </c>
      <c r="O510" s="819" t="str">
        <f t="shared" si="353"/>
        <v/>
      </c>
      <c r="P510" s="819" t="str">
        <f t="shared" si="354"/>
        <v/>
      </c>
      <c r="Q510" s="819" t="str">
        <f t="shared" si="355"/>
        <v/>
      </c>
    </row>
    <row r="511" spans="1:17" ht="14" customHeight="1">
      <c r="A511" s="621" t="s">
        <v>2253</v>
      </c>
      <c r="B511" s="559" t="s">
        <v>788</v>
      </c>
      <c r="C511" s="722">
        <v>0</v>
      </c>
      <c r="D511" s="722">
        <v>0</v>
      </c>
      <c r="E511" s="604">
        <f>+C511+D511</f>
        <v>0</v>
      </c>
      <c r="F511" s="722">
        <v>0</v>
      </c>
      <c r="G511" s="604">
        <f>+E511+F511</f>
        <v>0</v>
      </c>
      <c r="H511" s="605">
        <f>'Budget production - DÉTAIL'!G569</f>
        <v>0</v>
      </c>
      <c r="I511" s="606">
        <f t="shared" si="377"/>
        <v>0</v>
      </c>
      <c r="J511" s="730"/>
      <c r="K511" s="419" t="s">
        <v>1646</v>
      </c>
      <c r="L511" s="419" t="s">
        <v>1646</v>
      </c>
      <c r="M511" s="419" t="s">
        <v>1646</v>
      </c>
      <c r="O511" s="819" t="str">
        <f t="shared" si="353"/>
        <v/>
      </c>
      <c r="P511" s="819" t="str">
        <f t="shared" si="354"/>
        <v/>
      </c>
      <c r="Q511" s="819" t="str">
        <f t="shared" si="355"/>
        <v/>
      </c>
    </row>
    <row r="512" spans="1:17" ht="14" customHeight="1">
      <c r="A512" s="624"/>
      <c r="B512" s="609" t="s">
        <v>2254</v>
      </c>
      <c r="C512" s="610">
        <f t="shared" ref="C512:H512" si="378">SUM(C507:C511)</f>
        <v>0</v>
      </c>
      <c r="D512" s="610">
        <f t="shared" si="378"/>
        <v>0</v>
      </c>
      <c r="E512" s="610">
        <f t="shared" si="378"/>
        <v>0</v>
      </c>
      <c r="F512" s="610">
        <f t="shared" si="378"/>
        <v>0</v>
      </c>
      <c r="G512" s="610">
        <f t="shared" si="378"/>
        <v>0</v>
      </c>
      <c r="H512" s="610">
        <f t="shared" si="378"/>
        <v>0</v>
      </c>
      <c r="I512" s="611">
        <f t="shared" si="377"/>
        <v>0</v>
      </c>
      <c r="J512" s="813"/>
      <c r="K512" s="813"/>
      <c r="L512" s="813"/>
      <c r="M512" s="813"/>
      <c r="N512" s="813"/>
      <c r="O512" s="844"/>
      <c r="P512" s="844"/>
      <c r="Q512" s="844"/>
    </row>
    <row r="513" spans="1:17" ht="14" customHeight="1">
      <c r="A513" s="624"/>
      <c r="B513" s="613"/>
      <c r="C513" s="614"/>
      <c r="D513" s="614"/>
      <c r="E513" s="614"/>
      <c r="F513" s="614"/>
      <c r="G513" s="614"/>
      <c r="H513" s="614"/>
      <c r="I513" s="521"/>
      <c r="J513" s="520"/>
      <c r="K513" s="520"/>
      <c r="L513" s="520"/>
      <c r="M513" s="520"/>
      <c r="N513" s="520"/>
      <c r="O513" s="843"/>
      <c r="P513" s="843"/>
      <c r="Q513" s="843"/>
    </row>
    <row r="514" spans="1:17" ht="14" customHeight="1">
      <c r="A514" s="596" t="s">
        <v>1773</v>
      </c>
      <c r="B514" s="597" t="s">
        <v>909</v>
      </c>
      <c r="C514" s="598"/>
      <c r="D514" s="614"/>
      <c r="E514" s="614"/>
      <c r="F514" s="614"/>
      <c r="G514" s="614"/>
      <c r="H514" s="614"/>
      <c r="I514" s="521"/>
      <c r="J514" s="520"/>
      <c r="K514" s="520"/>
      <c r="L514" s="520"/>
      <c r="M514" s="520"/>
      <c r="N514" s="520"/>
      <c r="O514" s="843"/>
      <c r="P514" s="843"/>
      <c r="Q514" s="843"/>
    </row>
    <row r="515" spans="1:17" ht="14" customHeight="1">
      <c r="A515" s="621" t="s">
        <v>2255</v>
      </c>
      <c r="B515" s="619" t="s">
        <v>2225</v>
      </c>
      <c r="C515" s="722">
        <v>0</v>
      </c>
      <c r="D515" s="722">
        <v>0</v>
      </c>
      <c r="E515" s="604">
        <f>+C515+D515</f>
        <v>0</v>
      </c>
      <c r="F515" s="722">
        <v>0</v>
      </c>
      <c r="G515" s="604">
        <f>+E515+F515</f>
        <v>0</v>
      </c>
      <c r="H515" s="605">
        <f>'Budget production - DÉTAIL'!G574</f>
        <v>0</v>
      </c>
      <c r="I515" s="606">
        <f t="shared" ref="I515:I521" si="379">+H515-G515</f>
        <v>0</v>
      </c>
      <c r="J515" s="730"/>
      <c r="K515" s="419" t="s">
        <v>1646</v>
      </c>
      <c r="L515" s="419" t="s">
        <v>1646</v>
      </c>
      <c r="M515" s="419" t="s">
        <v>1646</v>
      </c>
      <c r="O515" s="819" t="str">
        <f t="shared" si="353"/>
        <v/>
      </c>
      <c r="P515" s="819" t="str">
        <f t="shared" si="354"/>
        <v/>
      </c>
      <c r="Q515" s="819" t="str">
        <f t="shared" si="355"/>
        <v/>
      </c>
    </row>
    <row r="516" spans="1:17" ht="14" customHeight="1">
      <c r="A516" s="621" t="s">
        <v>2256</v>
      </c>
      <c r="B516" s="619" t="s">
        <v>870</v>
      </c>
      <c r="C516" s="722">
        <v>0</v>
      </c>
      <c r="D516" s="722">
        <v>0</v>
      </c>
      <c r="E516" s="604">
        <f t="shared" ref="E516:E521" si="380">+C516+D516</f>
        <v>0</v>
      </c>
      <c r="F516" s="722">
        <v>0</v>
      </c>
      <c r="G516" s="604">
        <f t="shared" ref="G516:G521" si="381">+E516+F516</f>
        <v>0</v>
      </c>
      <c r="H516" s="605">
        <f>'Budget production - DÉTAIL'!G575</f>
        <v>0</v>
      </c>
      <c r="I516" s="606">
        <f t="shared" si="379"/>
        <v>0</v>
      </c>
      <c r="J516" s="730"/>
      <c r="K516" s="419" t="s">
        <v>1646</v>
      </c>
      <c r="L516" s="419" t="s">
        <v>1646</v>
      </c>
      <c r="M516" s="419" t="s">
        <v>1646</v>
      </c>
      <c r="O516" s="819" t="str">
        <f t="shared" si="353"/>
        <v/>
      </c>
      <c r="P516" s="819" t="str">
        <f t="shared" si="354"/>
        <v/>
      </c>
      <c r="Q516" s="819" t="str">
        <f t="shared" si="355"/>
        <v/>
      </c>
    </row>
    <row r="517" spans="1:17" ht="14" customHeight="1">
      <c r="A517" s="621" t="s">
        <v>2257</v>
      </c>
      <c r="B517" s="619" t="s">
        <v>2258</v>
      </c>
      <c r="C517" s="722">
        <v>0</v>
      </c>
      <c r="D517" s="722">
        <v>0</v>
      </c>
      <c r="E517" s="604">
        <f t="shared" si="380"/>
        <v>0</v>
      </c>
      <c r="F517" s="722">
        <v>0</v>
      </c>
      <c r="G517" s="604">
        <f t="shared" si="381"/>
        <v>0</v>
      </c>
      <c r="H517" s="605">
        <f>'Budget production - DÉTAIL'!G576</f>
        <v>0</v>
      </c>
      <c r="I517" s="606">
        <f t="shared" si="379"/>
        <v>0</v>
      </c>
      <c r="J517" s="730"/>
      <c r="K517" s="419" t="s">
        <v>1646</v>
      </c>
      <c r="L517" s="419" t="s">
        <v>1646</v>
      </c>
      <c r="M517" s="419" t="s">
        <v>1646</v>
      </c>
      <c r="O517" s="819" t="str">
        <f t="shared" si="353"/>
        <v/>
      </c>
      <c r="P517" s="819" t="str">
        <f t="shared" si="354"/>
        <v/>
      </c>
      <c r="Q517" s="819" t="str">
        <f t="shared" si="355"/>
        <v/>
      </c>
    </row>
    <row r="518" spans="1:17" ht="14" customHeight="1">
      <c r="A518" s="621" t="s">
        <v>2259</v>
      </c>
      <c r="B518" s="619" t="s">
        <v>618</v>
      </c>
      <c r="C518" s="722">
        <v>0</v>
      </c>
      <c r="D518" s="722">
        <v>0</v>
      </c>
      <c r="E518" s="604">
        <f>+C518+D518</f>
        <v>0</v>
      </c>
      <c r="F518" s="722">
        <v>0</v>
      </c>
      <c r="G518" s="604">
        <f>+E518+F518</f>
        <v>0</v>
      </c>
      <c r="H518" s="605">
        <f>'Budget production - DÉTAIL'!G577</f>
        <v>0</v>
      </c>
      <c r="I518" s="606">
        <f t="shared" si="379"/>
        <v>0</v>
      </c>
      <c r="J518" s="730"/>
      <c r="K518" s="419" t="s">
        <v>1646</v>
      </c>
      <c r="L518" s="419" t="s">
        <v>1646</v>
      </c>
      <c r="M518" s="419" t="s">
        <v>1646</v>
      </c>
      <c r="O518" s="819" t="str">
        <f t="shared" si="353"/>
        <v/>
      </c>
      <c r="P518" s="819" t="str">
        <f t="shared" si="354"/>
        <v/>
      </c>
      <c r="Q518" s="819" t="str">
        <f t="shared" si="355"/>
        <v/>
      </c>
    </row>
    <row r="519" spans="1:17" ht="14" customHeight="1">
      <c r="A519" s="621" t="s">
        <v>2260</v>
      </c>
      <c r="B519" s="619" t="s">
        <v>2261</v>
      </c>
      <c r="C519" s="722">
        <v>0</v>
      </c>
      <c r="D519" s="722">
        <v>0</v>
      </c>
      <c r="E519" s="604">
        <f>+C519+D519</f>
        <v>0</v>
      </c>
      <c r="F519" s="722">
        <v>0</v>
      </c>
      <c r="G519" s="604">
        <f>+E519+F519</f>
        <v>0</v>
      </c>
      <c r="H519" s="605">
        <f>'Budget production - DÉTAIL'!G578</f>
        <v>0</v>
      </c>
      <c r="I519" s="606">
        <f t="shared" si="379"/>
        <v>0</v>
      </c>
      <c r="J519" s="730"/>
      <c r="K519" s="419" t="s">
        <v>1646</v>
      </c>
      <c r="L519" s="419" t="s">
        <v>1646</v>
      </c>
      <c r="M519" s="419" t="s">
        <v>1646</v>
      </c>
      <c r="O519" s="819" t="str">
        <f t="shared" si="353"/>
        <v/>
      </c>
      <c r="P519" s="819" t="str">
        <f t="shared" si="354"/>
        <v/>
      </c>
      <c r="Q519" s="819" t="str">
        <f t="shared" si="355"/>
        <v/>
      </c>
    </row>
    <row r="520" spans="1:17" ht="13.75" customHeight="1">
      <c r="A520" s="621" t="s">
        <v>2262</v>
      </c>
      <c r="B520" s="619" t="s">
        <v>2168</v>
      </c>
      <c r="C520" s="722">
        <v>0</v>
      </c>
      <c r="D520" s="722">
        <v>0</v>
      </c>
      <c r="E520" s="604">
        <f t="shared" si="380"/>
        <v>0</v>
      </c>
      <c r="F520" s="722">
        <v>0</v>
      </c>
      <c r="G520" s="604">
        <f t="shared" si="381"/>
        <v>0</v>
      </c>
      <c r="H520" s="605">
        <f>'Budget production - DÉTAIL'!G579</f>
        <v>0</v>
      </c>
      <c r="I520" s="606">
        <f t="shared" si="379"/>
        <v>0</v>
      </c>
      <c r="J520" s="730"/>
      <c r="K520" s="419" t="s">
        <v>1646</v>
      </c>
      <c r="L520" s="419" t="s">
        <v>1646</v>
      </c>
      <c r="M520" s="419" t="s">
        <v>1646</v>
      </c>
      <c r="O520" s="819" t="str">
        <f t="shared" si="353"/>
        <v/>
      </c>
      <c r="P520" s="819" t="str">
        <f t="shared" si="354"/>
        <v/>
      </c>
      <c r="Q520" s="819" t="str">
        <f t="shared" si="355"/>
        <v/>
      </c>
    </row>
    <row r="521" spans="1:17" ht="14" customHeight="1">
      <c r="A521" s="621" t="s">
        <v>2263</v>
      </c>
      <c r="B521" s="559" t="s">
        <v>788</v>
      </c>
      <c r="C521" s="722">
        <v>0</v>
      </c>
      <c r="D521" s="722">
        <v>0</v>
      </c>
      <c r="E521" s="604">
        <f t="shared" si="380"/>
        <v>0</v>
      </c>
      <c r="F521" s="722">
        <v>0</v>
      </c>
      <c r="G521" s="604">
        <f t="shared" si="381"/>
        <v>0</v>
      </c>
      <c r="H521" s="605">
        <f>'Budget production - DÉTAIL'!G580</f>
        <v>0</v>
      </c>
      <c r="I521" s="606">
        <f t="shared" si="379"/>
        <v>0</v>
      </c>
      <c r="J521" s="730"/>
      <c r="K521" s="419" t="s">
        <v>1646</v>
      </c>
      <c r="L521" s="419" t="s">
        <v>1646</v>
      </c>
      <c r="M521" s="419" t="s">
        <v>1646</v>
      </c>
      <c r="O521" s="819" t="str">
        <f t="shared" si="353"/>
        <v/>
      </c>
      <c r="P521" s="819" t="str">
        <f t="shared" si="354"/>
        <v/>
      </c>
      <c r="Q521" s="819" t="str">
        <f t="shared" si="355"/>
        <v/>
      </c>
    </row>
    <row r="522" spans="1:17" ht="14" customHeight="1">
      <c r="A522" s="624"/>
      <c r="B522" s="609" t="s">
        <v>2264</v>
      </c>
      <c r="C522" s="610">
        <f>SUM(C515:C521)</f>
        <v>0</v>
      </c>
      <c r="D522" s="610">
        <f t="shared" ref="D522:H522" si="382">SUM(D515:D521)</f>
        <v>0</v>
      </c>
      <c r="E522" s="610">
        <f t="shared" si="382"/>
        <v>0</v>
      </c>
      <c r="F522" s="610">
        <f t="shared" si="382"/>
        <v>0</v>
      </c>
      <c r="G522" s="610">
        <f t="shared" si="382"/>
        <v>0</v>
      </c>
      <c r="H522" s="610">
        <f t="shared" si="382"/>
        <v>0</v>
      </c>
      <c r="I522" s="611">
        <f>+H522-G522</f>
        <v>0</v>
      </c>
      <c r="J522" s="813"/>
      <c r="K522" s="813"/>
      <c r="L522" s="813"/>
      <c r="M522" s="813"/>
      <c r="N522" s="813"/>
      <c r="O522" s="844"/>
      <c r="P522" s="844"/>
      <c r="Q522" s="844"/>
    </row>
    <row r="523" spans="1:17" ht="14" customHeight="1">
      <c r="A523" s="624"/>
      <c r="B523" s="613"/>
      <c r="C523" s="614"/>
      <c r="D523" s="614"/>
      <c r="E523" s="614"/>
      <c r="F523" s="614"/>
      <c r="G523" s="614"/>
      <c r="H523" s="614"/>
      <c r="I523" s="521"/>
      <c r="J523" s="520"/>
      <c r="K523" s="520"/>
      <c r="L523" s="520"/>
      <c r="M523" s="520"/>
      <c r="N523" s="520"/>
      <c r="O523" s="843"/>
      <c r="P523" s="843"/>
      <c r="Q523" s="843"/>
    </row>
    <row r="524" spans="1:17" ht="14" customHeight="1">
      <c r="A524" s="596" t="s">
        <v>1774</v>
      </c>
      <c r="B524" s="597" t="s">
        <v>915</v>
      </c>
      <c r="C524" s="598"/>
      <c r="D524" s="614"/>
      <c r="E524" s="614"/>
      <c r="F524" s="614"/>
      <c r="G524" s="614"/>
      <c r="H524" s="614"/>
      <c r="I524" s="521"/>
      <c r="J524" s="520"/>
      <c r="K524" s="520"/>
      <c r="L524" s="520"/>
      <c r="M524" s="520"/>
      <c r="N524" s="520"/>
      <c r="O524" s="843"/>
      <c r="P524" s="843"/>
      <c r="Q524" s="843"/>
    </row>
    <row r="525" spans="1:17" ht="14" customHeight="1">
      <c r="A525" s="621" t="s">
        <v>2265</v>
      </c>
      <c r="B525" s="619" t="s">
        <v>2225</v>
      </c>
      <c r="C525" s="722">
        <v>0</v>
      </c>
      <c r="D525" s="722">
        <v>0</v>
      </c>
      <c r="E525" s="604">
        <f t="shared" ref="E525:E530" si="383">+C525+D525</f>
        <v>0</v>
      </c>
      <c r="F525" s="722">
        <v>0</v>
      </c>
      <c r="G525" s="604">
        <f t="shared" ref="G525:G530" si="384">+E525+F525</f>
        <v>0</v>
      </c>
      <c r="H525" s="605">
        <f>'Budget production - DÉTAIL'!G585</f>
        <v>0</v>
      </c>
      <c r="I525" s="606">
        <f t="shared" ref="I525:I530" si="385">+H525-G525</f>
        <v>0</v>
      </c>
      <c r="J525" s="730"/>
      <c r="K525" s="419" t="s">
        <v>1646</v>
      </c>
      <c r="L525" s="419" t="s">
        <v>1646</v>
      </c>
      <c r="M525" s="419" t="s">
        <v>1646</v>
      </c>
      <c r="O525" s="819" t="str">
        <f t="shared" ref="O525:O584" si="386">IF(OR(K525="Oui",K525="Yes"),G525,"")</f>
        <v/>
      </c>
      <c r="P525" s="819" t="str">
        <f t="shared" ref="P525:P584" si="387">IF(OR(L525="Oui",L525="Yes"),G525,"")</f>
        <v/>
      </c>
      <c r="Q525" s="819" t="str">
        <f t="shared" ref="Q525:Q584" si="388">IF(OR(M525="Oui",M525="Yes"),G525,"")</f>
        <v/>
      </c>
    </row>
    <row r="526" spans="1:17" ht="14" customHeight="1">
      <c r="A526" s="621" t="s">
        <v>2266</v>
      </c>
      <c r="B526" s="619" t="s">
        <v>870</v>
      </c>
      <c r="C526" s="722">
        <v>0</v>
      </c>
      <c r="D526" s="722">
        <v>0</v>
      </c>
      <c r="E526" s="604">
        <f t="shared" si="383"/>
        <v>0</v>
      </c>
      <c r="F526" s="722">
        <v>0</v>
      </c>
      <c r="G526" s="604">
        <f t="shared" si="384"/>
        <v>0</v>
      </c>
      <c r="H526" s="605">
        <f>'Budget production - DÉTAIL'!G586</f>
        <v>0</v>
      </c>
      <c r="I526" s="606">
        <f t="shared" si="385"/>
        <v>0</v>
      </c>
      <c r="J526" s="730"/>
      <c r="K526" s="419" t="s">
        <v>1646</v>
      </c>
      <c r="L526" s="419" t="s">
        <v>1646</v>
      </c>
      <c r="M526" s="419" t="s">
        <v>1646</v>
      </c>
      <c r="O526" s="819" t="str">
        <f t="shared" si="386"/>
        <v/>
      </c>
      <c r="P526" s="819" t="str">
        <f t="shared" si="387"/>
        <v/>
      </c>
      <c r="Q526" s="819" t="str">
        <f t="shared" si="388"/>
        <v/>
      </c>
    </row>
    <row r="527" spans="1:17" ht="14" customHeight="1">
      <c r="A527" s="621" t="s">
        <v>2267</v>
      </c>
      <c r="B527" s="619" t="s">
        <v>2228</v>
      </c>
      <c r="C527" s="722">
        <v>0</v>
      </c>
      <c r="D527" s="722">
        <v>0</v>
      </c>
      <c r="E527" s="604">
        <f t="shared" si="383"/>
        <v>0</v>
      </c>
      <c r="F527" s="722">
        <v>0</v>
      </c>
      <c r="G527" s="604">
        <f t="shared" si="384"/>
        <v>0</v>
      </c>
      <c r="H527" s="605">
        <f>'Budget production - DÉTAIL'!G587</f>
        <v>0</v>
      </c>
      <c r="I527" s="606">
        <f t="shared" si="385"/>
        <v>0</v>
      </c>
      <c r="J527" s="730"/>
      <c r="K527" s="419" t="s">
        <v>1646</v>
      </c>
      <c r="L527" s="419" t="s">
        <v>1646</v>
      </c>
      <c r="M527" s="419" t="s">
        <v>1646</v>
      </c>
      <c r="O527" s="819" t="str">
        <f t="shared" si="386"/>
        <v/>
      </c>
      <c r="P527" s="819" t="str">
        <f t="shared" si="387"/>
        <v/>
      </c>
      <c r="Q527" s="819" t="str">
        <f t="shared" si="388"/>
        <v/>
      </c>
    </row>
    <row r="528" spans="1:17" ht="14" customHeight="1">
      <c r="A528" s="621" t="s">
        <v>2268</v>
      </c>
      <c r="B528" s="619" t="s">
        <v>920</v>
      </c>
      <c r="C528" s="722">
        <v>0</v>
      </c>
      <c r="D528" s="722">
        <v>0</v>
      </c>
      <c r="E528" s="604">
        <f t="shared" si="383"/>
        <v>0</v>
      </c>
      <c r="F528" s="722">
        <v>0</v>
      </c>
      <c r="G528" s="604">
        <f t="shared" si="384"/>
        <v>0</v>
      </c>
      <c r="H528" s="605">
        <f>'Budget production - DÉTAIL'!G588</f>
        <v>0</v>
      </c>
      <c r="I528" s="606">
        <f t="shared" si="385"/>
        <v>0</v>
      </c>
      <c r="J528" s="730"/>
      <c r="K528" s="419" t="s">
        <v>1646</v>
      </c>
      <c r="L528" s="419" t="s">
        <v>1646</v>
      </c>
      <c r="M528" s="419" t="s">
        <v>1646</v>
      </c>
      <c r="O528" s="819" t="str">
        <f t="shared" si="386"/>
        <v/>
      </c>
      <c r="P528" s="819" t="str">
        <f t="shared" si="387"/>
        <v/>
      </c>
      <c r="Q528" s="819" t="str">
        <f t="shared" si="388"/>
        <v/>
      </c>
    </row>
    <row r="529" spans="1:17" ht="14" customHeight="1">
      <c r="A529" s="621" t="s">
        <v>2269</v>
      </c>
      <c r="B529" s="619" t="s">
        <v>2270</v>
      </c>
      <c r="C529" s="722">
        <v>0</v>
      </c>
      <c r="D529" s="722">
        <v>0</v>
      </c>
      <c r="E529" s="604">
        <f t="shared" si="383"/>
        <v>0</v>
      </c>
      <c r="F529" s="722">
        <v>0</v>
      </c>
      <c r="G529" s="604">
        <f t="shared" si="384"/>
        <v>0</v>
      </c>
      <c r="H529" s="605">
        <f>'Budget production - DÉTAIL'!G589</f>
        <v>0</v>
      </c>
      <c r="I529" s="606">
        <f t="shared" si="385"/>
        <v>0</v>
      </c>
      <c r="J529" s="730"/>
      <c r="K529" s="419" t="s">
        <v>1646</v>
      </c>
      <c r="L529" s="419" t="s">
        <v>1646</v>
      </c>
      <c r="M529" s="419" t="s">
        <v>1646</v>
      </c>
      <c r="O529" s="819" t="str">
        <f t="shared" si="386"/>
        <v/>
      </c>
      <c r="P529" s="819" t="str">
        <f t="shared" si="387"/>
        <v/>
      </c>
      <c r="Q529" s="819" t="str">
        <f t="shared" si="388"/>
        <v/>
      </c>
    </row>
    <row r="530" spans="1:17" ht="14" customHeight="1">
      <c r="A530" s="621" t="s">
        <v>2271</v>
      </c>
      <c r="B530" s="559" t="s">
        <v>788</v>
      </c>
      <c r="C530" s="722">
        <v>0</v>
      </c>
      <c r="D530" s="722">
        <v>0</v>
      </c>
      <c r="E530" s="604">
        <f t="shared" si="383"/>
        <v>0</v>
      </c>
      <c r="F530" s="722">
        <v>0</v>
      </c>
      <c r="G530" s="604">
        <f t="shared" si="384"/>
        <v>0</v>
      </c>
      <c r="H530" s="605">
        <f>'Budget production - DÉTAIL'!G590</f>
        <v>0</v>
      </c>
      <c r="I530" s="606">
        <f t="shared" si="385"/>
        <v>0</v>
      </c>
      <c r="J530" s="730"/>
      <c r="K530" s="419" t="s">
        <v>1646</v>
      </c>
      <c r="L530" s="419" t="s">
        <v>1646</v>
      </c>
      <c r="M530" s="419" t="s">
        <v>1646</v>
      </c>
      <c r="O530" s="819" t="str">
        <f t="shared" si="386"/>
        <v/>
      </c>
      <c r="P530" s="819" t="str">
        <f t="shared" si="387"/>
        <v/>
      </c>
      <c r="Q530" s="819" t="str">
        <f t="shared" si="388"/>
        <v/>
      </c>
    </row>
    <row r="531" spans="1:17" ht="14" customHeight="1">
      <c r="A531" s="624"/>
      <c r="B531" s="609" t="s">
        <v>2272</v>
      </c>
      <c r="C531" s="610">
        <f t="shared" ref="C531:H531" si="389">SUM(C525:C530)</f>
        <v>0</v>
      </c>
      <c r="D531" s="610">
        <f t="shared" si="389"/>
        <v>0</v>
      </c>
      <c r="E531" s="610">
        <f t="shared" si="389"/>
        <v>0</v>
      </c>
      <c r="F531" s="610">
        <f t="shared" si="389"/>
        <v>0</v>
      </c>
      <c r="G531" s="610">
        <f t="shared" si="389"/>
        <v>0</v>
      </c>
      <c r="H531" s="610">
        <f t="shared" si="389"/>
        <v>0</v>
      </c>
      <c r="I531" s="611">
        <f>+H531-G531</f>
        <v>0</v>
      </c>
      <c r="J531" s="813"/>
      <c r="K531" s="813"/>
      <c r="L531" s="813"/>
      <c r="M531" s="813"/>
      <c r="N531" s="813"/>
      <c r="O531" s="844"/>
      <c r="P531" s="844"/>
      <c r="Q531" s="844"/>
    </row>
    <row r="532" spans="1:17" ht="14" customHeight="1">
      <c r="A532" s="624"/>
      <c r="B532" s="613"/>
      <c r="C532" s="614"/>
      <c r="D532" s="614"/>
      <c r="E532" s="614"/>
      <c r="F532" s="614"/>
      <c r="G532" s="614"/>
      <c r="H532" s="614"/>
      <c r="I532" s="521"/>
      <c r="J532" s="520"/>
      <c r="K532" s="520"/>
      <c r="L532" s="520"/>
      <c r="M532" s="520"/>
      <c r="N532" s="520"/>
      <c r="O532" s="843"/>
      <c r="P532" s="843"/>
      <c r="Q532" s="843"/>
    </row>
    <row r="533" spans="1:17" ht="14" customHeight="1">
      <c r="A533" s="596" t="s">
        <v>1775</v>
      </c>
      <c r="B533" s="597" t="s">
        <v>918</v>
      </c>
      <c r="C533" s="598"/>
      <c r="D533" s="614"/>
      <c r="E533" s="614"/>
      <c r="F533" s="614"/>
      <c r="G533" s="614"/>
      <c r="H533" s="614"/>
      <c r="I533" s="521"/>
      <c r="J533" s="520"/>
      <c r="K533" s="520"/>
      <c r="L533" s="520"/>
      <c r="M533" s="520"/>
      <c r="N533" s="520"/>
      <c r="O533" s="843"/>
      <c r="P533" s="843"/>
      <c r="Q533" s="843"/>
    </row>
    <row r="534" spans="1:17" ht="14" customHeight="1">
      <c r="A534" s="621" t="s">
        <v>2273</v>
      </c>
      <c r="B534" s="619" t="s">
        <v>2274</v>
      </c>
      <c r="C534" s="722">
        <v>0</v>
      </c>
      <c r="D534" s="722">
        <v>0</v>
      </c>
      <c r="E534" s="604">
        <f>+C534+D534</f>
        <v>0</v>
      </c>
      <c r="F534" s="722">
        <v>0</v>
      </c>
      <c r="G534" s="604">
        <f>+E534+F534</f>
        <v>0</v>
      </c>
      <c r="H534" s="605">
        <f>'Budget production - DÉTAIL'!G595</f>
        <v>0</v>
      </c>
      <c r="I534" s="606">
        <f t="shared" ref="I534:I541" si="390">+H534-G534</f>
        <v>0</v>
      </c>
      <c r="J534" s="730"/>
      <c r="K534" s="419" t="s">
        <v>1646</v>
      </c>
      <c r="L534" s="419" t="s">
        <v>1646</v>
      </c>
      <c r="M534" s="419" t="s">
        <v>1646</v>
      </c>
      <c r="O534" s="819" t="str">
        <f t="shared" si="386"/>
        <v/>
      </c>
      <c r="P534" s="819" t="str">
        <f t="shared" si="387"/>
        <v/>
      </c>
      <c r="Q534" s="819" t="str">
        <f t="shared" si="388"/>
        <v/>
      </c>
    </row>
    <row r="535" spans="1:17" ht="14" customHeight="1">
      <c r="A535" s="621" t="s">
        <v>2275</v>
      </c>
      <c r="B535" s="619" t="s">
        <v>2276</v>
      </c>
      <c r="C535" s="722">
        <v>0</v>
      </c>
      <c r="D535" s="722">
        <v>0</v>
      </c>
      <c r="E535" s="604">
        <f t="shared" ref="E535:E541" si="391">+C535+D535</f>
        <v>0</v>
      </c>
      <c r="F535" s="722">
        <v>0</v>
      </c>
      <c r="G535" s="604">
        <f t="shared" ref="G535:G541" si="392">+E535+F535</f>
        <v>0</v>
      </c>
      <c r="H535" s="605">
        <f>'Budget production - DÉTAIL'!G596</f>
        <v>0</v>
      </c>
      <c r="I535" s="606">
        <f t="shared" si="390"/>
        <v>0</v>
      </c>
      <c r="J535" s="730"/>
      <c r="K535" s="419" t="s">
        <v>1646</v>
      </c>
      <c r="L535" s="419" t="s">
        <v>1646</v>
      </c>
      <c r="M535" s="419" t="s">
        <v>1646</v>
      </c>
      <c r="O535" s="819" t="str">
        <f t="shared" si="386"/>
        <v/>
      </c>
      <c r="P535" s="819" t="str">
        <f t="shared" si="387"/>
        <v/>
      </c>
      <c r="Q535" s="819" t="str">
        <f t="shared" si="388"/>
        <v/>
      </c>
    </row>
    <row r="536" spans="1:17" ht="14" customHeight="1">
      <c r="A536" s="621" t="s">
        <v>2277</v>
      </c>
      <c r="B536" s="619" t="s">
        <v>2278</v>
      </c>
      <c r="C536" s="722">
        <v>0</v>
      </c>
      <c r="D536" s="722">
        <v>0</v>
      </c>
      <c r="E536" s="604">
        <f t="shared" si="391"/>
        <v>0</v>
      </c>
      <c r="F536" s="722">
        <v>0</v>
      </c>
      <c r="G536" s="604">
        <f t="shared" si="392"/>
        <v>0</v>
      </c>
      <c r="H536" s="605">
        <f>'Budget production - DÉTAIL'!G597</f>
        <v>0</v>
      </c>
      <c r="I536" s="606">
        <f t="shared" si="390"/>
        <v>0</v>
      </c>
      <c r="J536" s="730"/>
      <c r="K536" s="419" t="s">
        <v>1646</v>
      </c>
      <c r="L536" s="419" t="s">
        <v>1646</v>
      </c>
      <c r="M536" s="419" t="s">
        <v>1646</v>
      </c>
      <c r="O536" s="819" t="str">
        <f t="shared" si="386"/>
        <v/>
      </c>
      <c r="P536" s="819" t="str">
        <f t="shared" si="387"/>
        <v/>
      </c>
      <c r="Q536" s="819" t="str">
        <f t="shared" si="388"/>
        <v/>
      </c>
    </row>
    <row r="537" spans="1:17" ht="14" customHeight="1">
      <c r="A537" s="621" t="s">
        <v>2279</v>
      </c>
      <c r="B537" s="619" t="s">
        <v>2280</v>
      </c>
      <c r="C537" s="722">
        <v>0</v>
      </c>
      <c r="D537" s="722">
        <v>0</v>
      </c>
      <c r="E537" s="604">
        <f t="shared" si="391"/>
        <v>0</v>
      </c>
      <c r="F537" s="722">
        <v>0</v>
      </c>
      <c r="G537" s="604">
        <f t="shared" si="392"/>
        <v>0</v>
      </c>
      <c r="H537" s="605">
        <f>'Budget production - DÉTAIL'!G598</f>
        <v>0</v>
      </c>
      <c r="I537" s="606">
        <f t="shared" si="390"/>
        <v>0</v>
      </c>
      <c r="J537" s="730"/>
      <c r="K537" s="419" t="s">
        <v>1646</v>
      </c>
      <c r="L537" s="419" t="s">
        <v>1646</v>
      </c>
      <c r="M537" s="419" t="s">
        <v>1646</v>
      </c>
      <c r="O537" s="819" t="str">
        <f t="shared" si="386"/>
        <v/>
      </c>
      <c r="P537" s="819" t="str">
        <f t="shared" si="387"/>
        <v/>
      </c>
      <c r="Q537" s="819" t="str">
        <f t="shared" si="388"/>
        <v/>
      </c>
    </row>
    <row r="538" spans="1:17" ht="14" customHeight="1">
      <c r="A538" s="621" t="s">
        <v>2281</v>
      </c>
      <c r="B538" s="619" t="s">
        <v>2282</v>
      </c>
      <c r="C538" s="722">
        <v>0</v>
      </c>
      <c r="D538" s="722">
        <v>0</v>
      </c>
      <c r="E538" s="604">
        <f t="shared" si="391"/>
        <v>0</v>
      </c>
      <c r="F538" s="722">
        <v>0</v>
      </c>
      <c r="G538" s="604">
        <f t="shared" si="392"/>
        <v>0</v>
      </c>
      <c r="H538" s="605">
        <f>'Budget production - DÉTAIL'!G599</f>
        <v>0</v>
      </c>
      <c r="I538" s="606">
        <f t="shared" si="390"/>
        <v>0</v>
      </c>
      <c r="J538" s="730"/>
      <c r="K538" s="419" t="s">
        <v>1646</v>
      </c>
      <c r="L538" s="419" t="s">
        <v>1646</v>
      </c>
      <c r="M538" s="419" t="s">
        <v>1646</v>
      </c>
      <c r="O538" s="819" t="str">
        <f t="shared" si="386"/>
        <v/>
      </c>
      <c r="P538" s="819" t="str">
        <f t="shared" si="387"/>
        <v/>
      </c>
      <c r="Q538" s="819" t="str">
        <f t="shared" si="388"/>
        <v/>
      </c>
    </row>
    <row r="539" spans="1:17" ht="14" customHeight="1">
      <c r="A539" s="621" t="s">
        <v>2283</v>
      </c>
      <c r="B539" s="619" t="s">
        <v>623</v>
      </c>
      <c r="C539" s="722">
        <v>0</v>
      </c>
      <c r="D539" s="722">
        <v>0</v>
      </c>
      <c r="E539" s="604">
        <f>+C539+D539</f>
        <v>0</v>
      </c>
      <c r="F539" s="722">
        <v>0</v>
      </c>
      <c r="G539" s="604">
        <f>+E539+F539</f>
        <v>0</v>
      </c>
      <c r="H539" s="605">
        <f>'Budget production - DÉTAIL'!G600</f>
        <v>0</v>
      </c>
      <c r="I539" s="606">
        <f t="shared" si="390"/>
        <v>0</v>
      </c>
      <c r="J539" s="730"/>
      <c r="K539" s="419" t="s">
        <v>1646</v>
      </c>
      <c r="L539" s="419" t="s">
        <v>1646</v>
      </c>
      <c r="M539" s="419" t="s">
        <v>1646</v>
      </c>
      <c r="O539" s="819" t="str">
        <f t="shared" si="386"/>
        <v/>
      </c>
      <c r="P539" s="819" t="str">
        <f t="shared" si="387"/>
        <v/>
      </c>
      <c r="Q539" s="819" t="str">
        <f t="shared" si="388"/>
        <v/>
      </c>
    </row>
    <row r="540" spans="1:17" ht="14" customHeight="1">
      <c r="A540" s="621" t="s">
        <v>2284</v>
      </c>
      <c r="B540" s="619" t="s">
        <v>920</v>
      </c>
      <c r="C540" s="722">
        <v>0</v>
      </c>
      <c r="D540" s="722">
        <v>0</v>
      </c>
      <c r="E540" s="604">
        <f>+C540+D540</f>
        <v>0</v>
      </c>
      <c r="F540" s="722">
        <v>0</v>
      </c>
      <c r="G540" s="604">
        <f>+E540+F540</f>
        <v>0</v>
      </c>
      <c r="H540" s="605">
        <f>'Budget production - DÉTAIL'!G601</f>
        <v>0</v>
      </c>
      <c r="I540" s="606">
        <f t="shared" si="390"/>
        <v>0</v>
      </c>
      <c r="J540" s="730"/>
      <c r="K540" s="419" t="s">
        <v>1646</v>
      </c>
      <c r="L540" s="419" t="s">
        <v>1646</v>
      </c>
      <c r="M540" s="419" t="s">
        <v>1646</v>
      </c>
      <c r="O540" s="819" t="str">
        <f t="shared" si="386"/>
        <v/>
      </c>
      <c r="P540" s="819" t="str">
        <f t="shared" si="387"/>
        <v/>
      </c>
      <c r="Q540" s="819" t="str">
        <f t="shared" si="388"/>
        <v/>
      </c>
    </row>
    <row r="541" spans="1:17" ht="14" customHeight="1">
      <c r="A541" s="621" t="s">
        <v>2285</v>
      </c>
      <c r="B541" s="559" t="s">
        <v>788</v>
      </c>
      <c r="C541" s="722">
        <v>0</v>
      </c>
      <c r="D541" s="722">
        <v>0</v>
      </c>
      <c r="E541" s="604">
        <f t="shared" si="391"/>
        <v>0</v>
      </c>
      <c r="F541" s="722">
        <v>0</v>
      </c>
      <c r="G541" s="604">
        <f t="shared" si="392"/>
        <v>0</v>
      </c>
      <c r="H541" s="605">
        <f>'Budget production - DÉTAIL'!G602</f>
        <v>0</v>
      </c>
      <c r="I541" s="606">
        <f t="shared" si="390"/>
        <v>0</v>
      </c>
      <c r="J541" s="730"/>
      <c r="K541" s="419" t="s">
        <v>1646</v>
      </c>
      <c r="L541" s="419" t="s">
        <v>1646</v>
      </c>
      <c r="M541" s="419" t="s">
        <v>1646</v>
      </c>
      <c r="O541" s="819" t="str">
        <f t="shared" si="386"/>
        <v/>
      </c>
      <c r="P541" s="819" t="str">
        <f t="shared" si="387"/>
        <v/>
      </c>
      <c r="Q541" s="819" t="str">
        <f t="shared" si="388"/>
        <v/>
      </c>
    </row>
    <row r="542" spans="1:17" ht="14" customHeight="1">
      <c r="A542" s="624"/>
      <c r="B542" s="609" t="s">
        <v>2286</v>
      </c>
      <c r="C542" s="610">
        <f t="shared" ref="C542:H542" si="393">SUM(C534:C541)</f>
        <v>0</v>
      </c>
      <c r="D542" s="610">
        <f t="shared" si="393"/>
        <v>0</v>
      </c>
      <c r="E542" s="610">
        <f t="shared" si="393"/>
        <v>0</v>
      </c>
      <c r="F542" s="610">
        <f t="shared" si="393"/>
        <v>0</v>
      </c>
      <c r="G542" s="610">
        <f t="shared" si="393"/>
        <v>0</v>
      </c>
      <c r="H542" s="610">
        <f t="shared" si="393"/>
        <v>0</v>
      </c>
      <c r="I542" s="611">
        <f>+H542-G542</f>
        <v>0</v>
      </c>
      <c r="J542" s="813"/>
      <c r="K542" s="813"/>
      <c r="L542" s="813"/>
      <c r="M542" s="813"/>
      <c r="N542" s="813"/>
      <c r="O542" s="844"/>
      <c r="P542" s="844"/>
      <c r="Q542" s="844"/>
    </row>
    <row r="543" spans="1:17" ht="14" customHeight="1">
      <c r="A543" s="624"/>
      <c r="B543" s="613"/>
      <c r="C543" s="614"/>
      <c r="D543" s="614"/>
      <c r="E543" s="614"/>
      <c r="F543" s="614"/>
      <c r="G543" s="614"/>
      <c r="H543" s="614"/>
      <c r="I543" s="521"/>
      <c r="J543" s="520"/>
      <c r="K543" s="520"/>
      <c r="L543" s="520"/>
      <c r="M543" s="520"/>
      <c r="N543" s="520"/>
      <c r="O543" s="843"/>
      <c r="P543" s="843"/>
      <c r="Q543" s="843"/>
    </row>
    <row r="544" spans="1:17" ht="14" customHeight="1">
      <c r="A544" s="596" t="s">
        <v>1776</v>
      </c>
      <c r="B544" s="597" t="s">
        <v>921</v>
      </c>
      <c r="C544" s="598"/>
      <c r="D544" s="614"/>
      <c r="E544" s="614"/>
      <c r="F544" s="614"/>
      <c r="G544" s="614"/>
      <c r="H544" s="614"/>
      <c r="I544" s="521"/>
      <c r="J544" s="520"/>
      <c r="K544" s="520"/>
      <c r="L544" s="520"/>
      <c r="M544" s="520"/>
      <c r="N544" s="520"/>
      <c r="O544" s="843"/>
      <c r="P544" s="843"/>
      <c r="Q544" s="843"/>
    </row>
    <row r="545" spans="1:17" ht="14" customHeight="1">
      <c r="A545" s="621" t="s">
        <v>2287</v>
      </c>
      <c r="B545" s="619" t="s">
        <v>517</v>
      </c>
      <c r="C545" s="722">
        <v>0</v>
      </c>
      <c r="D545" s="722">
        <v>0</v>
      </c>
      <c r="E545" s="604">
        <f>+C545+D545</f>
        <v>0</v>
      </c>
      <c r="F545" s="722">
        <v>0</v>
      </c>
      <c r="G545" s="604">
        <f>+E545+F545</f>
        <v>0</v>
      </c>
      <c r="H545" s="605">
        <f>'Budget production - DÉTAIL'!G607</f>
        <v>0</v>
      </c>
      <c r="I545" s="606">
        <f t="shared" ref="I545:I559" si="394">+H545-G545</f>
        <v>0</v>
      </c>
      <c r="J545" s="730"/>
      <c r="K545" s="419" t="s">
        <v>1646</v>
      </c>
      <c r="L545" s="419" t="s">
        <v>1646</v>
      </c>
      <c r="M545" s="419" t="s">
        <v>1646</v>
      </c>
      <c r="O545" s="819" t="str">
        <f t="shared" si="386"/>
        <v/>
      </c>
      <c r="P545" s="819" t="str">
        <f t="shared" si="387"/>
        <v/>
      </c>
      <c r="Q545" s="819" t="str">
        <f t="shared" si="388"/>
        <v/>
      </c>
    </row>
    <row r="546" spans="1:17" ht="14" customHeight="1">
      <c r="A546" s="621" t="s">
        <v>2288</v>
      </c>
      <c r="B546" s="619" t="s">
        <v>2289</v>
      </c>
      <c r="C546" s="722">
        <v>0</v>
      </c>
      <c r="D546" s="722">
        <v>0</v>
      </c>
      <c r="E546" s="604">
        <f t="shared" ref="E546:E559" si="395">+C546+D546</f>
        <v>0</v>
      </c>
      <c r="F546" s="722">
        <v>0</v>
      </c>
      <c r="G546" s="604">
        <f t="shared" ref="G546:G559" si="396">+E546+F546</f>
        <v>0</v>
      </c>
      <c r="H546" s="605">
        <f>'Budget production - DÉTAIL'!G608</f>
        <v>0</v>
      </c>
      <c r="I546" s="606">
        <f t="shared" si="394"/>
        <v>0</v>
      </c>
      <c r="J546" s="730"/>
      <c r="K546" s="419" t="s">
        <v>1646</v>
      </c>
      <c r="L546" s="419" t="s">
        <v>1646</v>
      </c>
      <c r="M546" s="419" t="s">
        <v>1646</v>
      </c>
      <c r="O546" s="819" t="str">
        <f t="shared" si="386"/>
        <v/>
      </c>
      <c r="P546" s="819" t="str">
        <f t="shared" si="387"/>
        <v/>
      </c>
      <c r="Q546" s="819" t="str">
        <f t="shared" si="388"/>
        <v/>
      </c>
    </row>
    <row r="547" spans="1:17" ht="14" customHeight="1">
      <c r="A547" s="621" t="s">
        <v>2290</v>
      </c>
      <c r="B547" s="619" t="s">
        <v>2291</v>
      </c>
      <c r="C547" s="722">
        <v>0</v>
      </c>
      <c r="D547" s="722">
        <v>0</v>
      </c>
      <c r="E547" s="604">
        <f t="shared" si="395"/>
        <v>0</v>
      </c>
      <c r="F547" s="722">
        <v>0</v>
      </c>
      <c r="G547" s="604">
        <f t="shared" si="396"/>
        <v>0</v>
      </c>
      <c r="H547" s="605">
        <f>'Budget production - DÉTAIL'!G609</f>
        <v>0</v>
      </c>
      <c r="I547" s="606">
        <f t="shared" si="394"/>
        <v>0</v>
      </c>
      <c r="J547" s="730"/>
      <c r="K547" s="419" t="s">
        <v>1646</v>
      </c>
      <c r="L547" s="419" t="s">
        <v>1646</v>
      </c>
      <c r="M547" s="419" t="s">
        <v>1646</v>
      </c>
      <c r="O547" s="819" t="str">
        <f t="shared" si="386"/>
        <v/>
      </c>
      <c r="P547" s="819" t="str">
        <f t="shared" si="387"/>
        <v/>
      </c>
      <c r="Q547" s="819" t="str">
        <f t="shared" si="388"/>
        <v/>
      </c>
    </row>
    <row r="548" spans="1:17" ht="14" customHeight="1">
      <c r="A548" s="621" t="s">
        <v>2292</v>
      </c>
      <c r="B548" s="619" t="s">
        <v>2293</v>
      </c>
      <c r="C548" s="722">
        <v>0</v>
      </c>
      <c r="D548" s="722">
        <v>0</v>
      </c>
      <c r="E548" s="604">
        <f t="shared" si="395"/>
        <v>0</v>
      </c>
      <c r="F548" s="722">
        <v>0</v>
      </c>
      <c r="G548" s="604">
        <f t="shared" si="396"/>
        <v>0</v>
      </c>
      <c r="H548" s="605">
        <f>'Budget production - DÉTAIL'!G610</f>
        <v>0</v>
      </c>
      <c r="I548" s="606">
        <f t="shared" si="394"/>
        <v>0</v>
      </c>
      <c r="J548" s="730"/>
      <c r="K548" s="419" t="s">
        <v>1646</v>
      </c>
      <c r="L548" s="419" t="s">
        <v>1646</v>
      </c>
      <c r="M548" s="419" t="s">
        <v>1646</v>
      </c>
      <c r="O548" s="819" t="str">
        <f t="shared" si="386"/>
        <v/>
      </c>
      <c r="P548" s="819" t="str">
        <f t="shared" si="387"/>
        <v/>
      </c>
      <c r="Q548" s="819" t="str">
        <f t="shared" si="388"/>
        <v/>
      </c>
    </row>
    <row r="549" spans="1:17" ht="14" customHeight="1">
      <c r="A549" s="621" t="s">
        <v>2294</v>
      </c>
      <c r="B549" s="619" t="s">
        <v>2295</v>
      </c>
      <c r="C549" s="722">
        <v>0</v>
      </c>
      <c r="D549" s="722">
        <v>0</v>
      </c>
      <c r="E549" s="604">
        <f t="shared" si="395"/>
        <v>0</v>
      </c>
      <c r="F549" s="722">
        <v>0</v>
      </c>
      <c r="G549" s="604">
        <f t="shared" si="396"/>
        <v>0</v>
      </c>
      <c r="H549" s="605">
        <f>'Budget production - DÉTAIL'!G611</f>
        <v>0</v>
      </c>
      <c r="I549" s="606">
        <f t="shared" si="394"/>
        <v>0</v>
      </c>
      <c r="J549" s="730"/>
      <c r="K549" s="419" t="s">
        <v>1646</v>
      </c>
      <c r="L549" s="419" t="s">
        <v>1646</v>
      </c>
      <c r="M549" s="419" t="s">
        <v>1646</v>
      </c>
      <c r="O549" s="819" t="str">
        <f t="shared" si="386"/>
        <v/>
      </c>
      <c r="P549" s="819" t="str">
        <f t="shared" si="387"/>
        <v/>
      </c>
      <c r="Q549" s="819" t="str">
        <f t="shared" si="388"/>
        <v/>
      </c>
    </row>
    <row r="550" spans="1:17" ht="14" customHeight="1">
      <c r="A550" s="621" t="s">
        <v>2296</v>
      </c>
      <c r="B550" s="619" t="s">
        <v>515</v>
      </c>
      <c r="C550" s="722">
        <v>0</v>
      </c>
      <c r="D550" s="722">
        <v>0</v>
      </c>
      <c r="E550" s="604">
        <f t="shared" si="395"/>
        <v>0</v>
      </c>
      <c r="F550" s="722">
        <v>0</v>
      </c>
      <c r="G550" s="604">
        <f t="shared" si="396"/>
        <v>0</v>
      </c>
      <c r="H550" s="605">
        <f>'Budget production - DÉTAIL'!G612</f>
        <v>0</v>
      </c>
      <c r="I550" s="606">
        <f t="shared" si="394"/>
        <v>0</v>
      </c>
      <c r="J550" s="730"/>
      <c r="K550" s="419" t="s">
        <v>1646</v>
      </c>
      <c r="L550" s="419" t="s">
        <v>1646</v>
      </c>
      <c r="M550" s="419" t="s">
        <v>1646</v>
      </c>
      <c r="O550" s="819" t="str">
        <f t="shared" si="386"/>
        <v/>
      </c>
      <c r="P550" s="819" t="str">
        <f t="shared" si="387"/>
        <v/>
      </c>
      <c r="Q550" s="819" t="str">
        <f t="shared" si="388"/>
        <v/>
      </c>
    </row>
    <row r="551" spans="1:17" ht="14" customHeight="1">
      <c r="A551" s="621" t="s">
        <v>2297</v>
      </c>
      <c r="B551" s="619" t="s">
        <v>2298</v>
      </c>
      <c r="C551" s="722">
        <v>0</v>
      </c>
      <c r="D551" s="722">
        <v>0</v>
      </c>
      <c r="E551" s="604">
        <f t="shared" si="395"/>
        <v>0</v>
      </c>
      <c r="F551" s="722">
        <v>0</v>
      </c>
      <c r="G551" s="604">
        <f t="shared" si="396"/>
        <v>0</v>
      </c>
      <c r="H551" s="605">
        <f>'Budget production - DÉTAIL'!G613</f>
        <v>0</v>
      </c>
      <c r="I551" s="606">
        <f t="shared" si="394"/>
        <v>0</v>
      </c>
      <c r="J551" s="730"/>
      <c r="K551" s="419" t="s">
        <v>1646</v>
      </c>
      <c r="L551" s="419" t="s">
        <v>1646</v>
      </c>
      <c r="M551" s="419" t="s">
        <v>1646</v>
      </c>
      <c r="O551" s="819" t="str">
        <f t="shared" si="386"/>
        <v/>
      </c>
      <c r="P551" s="819" t="str">
        <f t="shared" si="387"/>
        <v/>
      </c>
      <c r="Q551" s="819" t="str">
        <f t="shared" si="388"/>
        <v/>
      </c>
    </row>
    <row r="552" spans="1:17" ht="14" customHeight="1">
      <c r="A552" s="621" t="s">
        <v>2299</v>
      </c>
      <c r="B552" s="619" t="s">
        <v>2300</v>
      </c>
      <c r="C552" s="722">
        <v>0</v>
      </c>
      <c r="D552" s="722">
        <v>0</v>
      </c>
      <c r="E552" s="604">
        <f t="shared" si="395"/>
        <v>0</v>
      </c>
      <c r="F552" s="722">
        <v>0</v>
      </c>
      <c r="G552" s="604">
        <f t="shared" si="396"/>
        <v>0</v>
      </c>
      <c r="H552" s="605">
        <f>'Budget production - DÉTAIL'!G614</f>
        <v>0</v>
      </c>
      <c r="I552" s="606">
        <f t="shared" si="394"/>
        <v>0</v>
      </c>
      <c r="J552" s="730"/>
      <c r="K552" s="419" t="s">
        <v>1646</v>
      </c>
      <c r="L552" s="419" t="s">
        <v>1646</v>
      </c>
      <c r="M552" s="419" t="s">
        <v>1646</v>
      </c>
      <c r="O552" s="819" t="str">
        <f t="shared" si="386"/>
        <v/>
      </c>
      <c r="P552" s="819" t="str">
        <f t="shared" si="387"/>
        <v/>
      </c>
      <c r="Q552" s="819" t="str">
        <f t="shared" si="388"/>
        <v/>
      </c>
    </row>
    <row r="553" spans="1:17" ht="14" customHeight="1">
      <c r="A553" s="621" t="s">
        <v>2301</v>
      </c>
      <c r="B553" s="523" t="s">
        <v>2302</v>
      </c>
      <c r="C553" s="722">
        <v>0</v>
      </c>
      <c r="D553" s="722">
        <v>0</v>
      </c>
      <c r="E553" s="604">
        <f t="shared" si="395"/>
        <v>0</v>
      </c>
      <c r="F553" s="722">
        <v>0</v>
      </c>
      <c r="G553" s="604">
        <f t="shared" si="396"/>
        <v>0</v>
      </c>
      <c r="H553" s="605">
        <f>'Budget production - DÉTAIL'!G615</f>
        <v>0</v>
      </c>
      <c r="I553" s="606">
        <f t="shared" si="394"/>
        <v>0</v>
      </c>
      <c r="J553" s="730"/>
      <c r="K553" s="419" t="s">
        <v>1646</v>
      </c>
      <c r="L553" s="419" t="s">
        <v>1646</v>
      </c>
      <c r="M553" s="419" t="s">
        <v>1646</v>
      </c>
      <c r="O553" s="819" t="str">
        <f t="shared" si="386"/>
        <v/>
      </c>
      <c r="P553" s="819" t="str">
        <f t="shared" si="387"/>
        <v/>
      </c>
      <c r="Q553" s="819" t="str">
        <f t="shared" si="388"/>
        <v/>
      </c>
    </row>
    <row r="554" spans="1:17" ht="14" customHeight="1">
      <c r="A554" s="621" t="s">
        <v>2303</v>
      </c>
      <c r="B554" s="619" t="s">
        <v>2304</v>
      </c>
      <c r="C554" s="722">
        <v>0</v>
      </c>
      <c r="D554" s="722">
        <v>0</v>
      </c>
      <c r="E554" s="604">
        <f t="shared" si="395"/>
        <v>0</v>
      </c>
      <c r="F554" s="722">
        <v>0</v>
      </c>
      <c r="G554" s="604">
        <f t="shared" si="396"/>
        <v>0</v>
      </c>
      <c r="H554" s="605">
        <f>'Budget production - DÉTAIL'!G616</f>
        <v>0</v>
      </c>
      <c r="I554" s="606">
        <f t="shared" si="394"/>
        <v>0</v>
      </c>
      <c r="J554" s="730"/>
      <c r="K554" s="419" t="s">
        <v>1646</v>
      </c>
      <c r="L554" s="419" t="s">
        <v>1646</v>
      </c>
      <c r="M554" s="419" t="s">
        <v>1646</v>
      </c>
      <c r="O554" s="819" t="str">
        <f t="shared" si="386"/>
        <v/>
      </c>
      <c r="P554" s="819" t="str">
        <f t="shared" si="387"/>
        <v/>
      </c>
      <c r="Q554" s="819" t="str">
        <f t="shared" si="388"/>
        <v/>
      </c>
    </row>
    <row r="555" spans="1:17" ht="14" customHeight="1">
      <c r="A555" s="621" t="s">
        <v>2305</v>
      </c>
      <c r="B555" s="619" t="s">
        <v>2306</v>
      </c>
      <c r="C555" s="722">
        <v>0</v>
      </c>
      <c r="D555" s="722">
        <v>0</v>
      </c>
      <c r="E555" s="604">
        <f t="shared" si="395"/>
        <v>0</v>
      </c>
      <c r="F555" s="722">
        <v>0</v>
      </c>
      <c r="G555" s="604">
        <f t="shared" si="396"/>
        <v>0</v>
      </c>
      <c r="H555" s="605">
        <f>'Budget production - DÉTAIL'!G617</f>
        <v>0</v>
      </c>
      <c r="I555" s="606">
        <f t="shared" si="394"/>
        <v>0</v>
      </c>
      <c r="J555" s="730"/>
      <c r="K555" s="419" t="s">
        <v>1646</v>
      </c>
      <c r="L555" s="419" t="s">
        <v>1646</v>
      </c>
      <c r="M555" s="419" t="s">
        <v>1646</v>
      </c>
      <c r="O555" s="819" t="str">
        <f t="shared" si="386"/>
        <v/>
      </c>
      <c r="P555" s="819" t="str">
        <f t="shared" si="387"/>
        <v/>
      </c>
      <c r="Q555" s="819" t="str">
        <f t="shared" si="388"/>
        <v/>
      </c>
    </row>
    <row r="556" spans="1:17" ht="14" customHeight="1">
      <c r="A556" s="621" t="s">
        <v>2307</v>
      </c>
      <c r="B556" s="619" t="s">
        <v>2308</v>
      </c>
      <c r="C556" s="722">
        <v>0</v>
      </c>
      <c r="D556" s="722">
        <v>0</v>
      </c>
      <c r="E556" s="604">
        <f t="shared" si="395"/>
        <v>0</v>
      </c>
      <c r="F556" s="722">
        <v>0</v>
      </c>
      <c r="G556" s="604">
        <f t="shared" si="396"/>
        <v>0</v>
      </c>
      <c r="H556" s="605">
        <f>'Budget production - DÉTAIL'!G618</f>
        <v>0</v>
      </c>
      <c r="I556" s="606">
        <f t="shared" si="394"/>
        <v>0</v>
      </c>
      <c r="J556" s="730"/>
      <c r="K556" s="419" t="s">
        <v>1646</v>
      </c>
      <c r="L556" s="419" t="s">
        <v>1646</v>
      </c>
      <c r="M556" s="419" t="s">
        <v>1646</v>
      </c>
      <c r="O556" s="819" t="str">
        <f t="shared" si="386"/>
        <v/>
      </c>
      <c r="P556" s="819" t="str">
        <f t="shared" si="387"/>
        <v/>
      </c>
      <c r="Q556" s="819" t="str">
        <f t="shared" si="388"/>
        <v/>
      </c>
    </row>
    <row r="557" spans="1:17" ht="14" customHeight="1">
      <c r="A557" s="621" t="s">
        <v>2309</v>
      </c>
      <c r="B557" s="619" t="s">
        <v>2310</v>
      </c>
      <c r="C557" s="722">
        <v>0</v>
      </c>
      <c r="D557" s="722">
        <v>0</v>
      </c>
      <c r="E557" s="604">
        <f t="shared" si="395"/>
        <v>0</v>
      </c>
      <c r="F557" s="722">
        <v>0</v>
      </c>
      <c r="G557" s="604">
        <f t="shared" si="396"/>
        <v>0</v>
      </c>
      <c r="H557" s="605">
        <f>'Budget production - DÉTAIL'!G619</f>
        <v>0</v>
      </c>
      <c r="I557" s="606">
        <f t="shared" si="394"/>
        <v>0</v>
      </c>
      <c r="J557" s="730"/>
      <c r="K557" s="419" t="s">
        <v>1646</v>
      </c>
      <c r="L557" s="419" t="s">
        <v>1646</v>
      </c>
      <c r="M557" s="419" t="s">
        <v>1646</v>
      </c>
      <c r="O557" s="819" t="str">
        <f t="shared" si="386"/>
        <v/>
      </c>
      <c r="P557" s="819" t="str">
        <f t="shared" si="387"/>
        <v/>
      </c>
      <c r="Q557" s="819" t="str">
        <f t="shared" si="388"/>
        <v/>
      </c>
    </row>
    <row r="558" spans="1:17" ht="14" customHeight="1">
      <c r="A558" s="621" t="s">
        <v>2311</v>
      </c>
      <c r="B558" s="619" t="s">
        <v>2312</v>
      </c>
      <c r="C558" s="722">
        <v>0</v>
      </c>
      <c r="D558" s="722">
        <v>0</v>
      </c>
      <c r="E558" s="604">
        <f t="shared" si="395"/>
        <v>0</v>
      </c>
      <c r="F558" s="722">
        <v>0</v>
      </c>
      <c r="G558" s="604">
        <f t="shared" si="396"/>
        <v>0</v>
      </c>
      <c r="H558" s="605">
        <f>'Budget production - DÉTAIL'!G620</f>
        <v>0</v>
      </c>
      <c r="I558" s="606">
        <f t="shared" si="394"/>
        <v>0</v>
      </c>
      <c r="J558" s="730"/>
      <c r="K558" s="419" t="s">
        <v>1646</v>
      </c>
      <c r="L558" s="419" t="s">
        <v>1646</v>
      </c>
      <c r="M558" s="419" t="s">
        <v>1646</v>
      </c>
      <c r="O558" s="819" t="str">
        <f t="shared" si="386"/>
        <v/>
      </c>
      <c r="P558" s="819" t="str">
        <f t="shared" si="387"/>
        <v/>
      </c>
      <c r="Q558" s="819" t="str">
        <f t="shared" si="388"/>
        <v/>
      </c>
    </row>
    <row r="559" spans="1:17" ht="14" customHeight="1">
      <c r="A559" s="621" t="s">
        <v>2313</v>
      </c>
      <c r="B559" s="559" t="s">
        <v>788</v>
      </c>
      <c r="C559" s="722">
        <v>0</v>
      </c>
      <c r="D559" s="722">
        <v>0</v>
      </c>
      <c r="E559" s="604">
        <f t="shared" si="395"/>
        <v>0</v>
      </c>
      <c r="F559" s="722">
        <v>0</v>
      </c>
      <c r="G559" s="604">
        <f t="shared" si="396"/>
        <v>0</v>
      </c>
      <c r="H559" s="605">
        <f>'Budget production - DÉTAIL'!G621</f>
        <v>0</v>
      </c>
      <c r="I559" s="606">
        <f t="shared" si="394"/>
        <v>0</v>
      </c>
      <c r="J559" s="730"/>
      <c r="K559" s="419" t="s">
        <v>1646</v>
      </c>
      <c r="L559" s="419" t="s">
        <v>1646</v>
      </c>
      <c r="M559" s="419" t="s">
        <v>1646</v>
      </c>
      <c r="O559" s="819" t="str">
        <f t="shared" si="386"/>
        <v/>
      </c>
      <c r="P559" s="819" t="str">
        <f t="shared" si="387"/>
        <v/>
      </c>
      <c r="Q559" s="819" t="str">
        <f t="shared" si="388"/>
        <v/>
      </c>
    </row>
    <row r="560" spans="1:17" ht="14" customHeight="1">
      <c r="A560" s="621" t="s">
        <v>2314</v>
      </c>
      <c r="B560" s="609" t="s">
        <v>2315</v>
      </c>
      <c r="C560" s="610">
        <f t="shared" ref="C560:H560" si="397">SUM(C545:C559)</f>
        <v>0</v>
      </c>
      <c r="D560" s="610">
        <f t="shared" si="397"/>
        <v>0</v>
      </c>
      <c r="E560" s="610">
        <f t="shared" si="397"/>
        <v>0</v>
      </c>
      <c r="F560" s="610">
        <f t="shared" si="397"/>
        <v>0</v>
      </c>
      <c r="G560" s="610">
        <f t="shared" si="397"/>
        <v>0</v>
      </c>
      <c r="H560" s="610">
        <f t="shared" si="397"/>
        <v>0</v>
      </c>
      <c r="I560" s="611">
        <f>+H560-G560</f>
        <v>0</v>
      </c>
      <c r="J560" s="813"/>
      <c r="K560" s="813"/>
      <c r="L560" s="813"/>
      <c r="M560" s="813"/>
      <c r="N560" s="813"/>
      <c r="O560" s="844"/>
      <c r="P560" s="844"/>
      <c r="Q560" s="844"/>
    </row>
    <row r="561" spans="1:17" ht="14" customHeight="1">
      <c r="A561" s="621" t="s">
        <v>2314</v>
      </c>
      <c r="B561" s="613"/>
      <c r="C561" s="614"/>
      <c r="D561" s="614"/>
      <c r="E561" s="614"/>
      <c r="F561" s="614"/>
      <c r="G561" s="614"/>
      <c r="H561" s="614"/>
      <c r="I561" s="521"/>
      <c r="J561" s="520"/>
      <c r="K561" s="520"/>
      <c r="L561" s="520"/>
      <c r="M561" s="520"/>
      <c r="N561" s="520"/>
      <c r="O561" s="843"/>
      <c r="P561" s="843"/>
      <c r="Q561" s="843"/>
    </row>
    <row r="562" spans="1:17" ht="14" customHeight="1">
      <c r="A562" s="596" t="s">
        <v>1777</v>
      </c>
      <c r="B562" s="597" t="s">
        <v>932</v>
      </c>
      <c r="C562" s="598"/>
      <c r="D562" s="614"/>
      <c r="E562" s="614"/>
      <c r="F562" s="614"/>
      <c r="G562" s="614"/>
      <c r="H562" s="614"/>
      <c r="I562" s="521"/>
      <c r="J562" s="520"/>
      <c r="K562" s="520"/>
      <c r="L562" s="520"/>
      <c r="M562" s="520"/>
      <c r="N562" s="520"/>
      <c r="O562" s="843"/>
      <c r="P562" s="843"/>
      <c r="Q562" s="843"/>
    </row>
    <row r="563" spans="1:17" ht="14" customHeight="1">
      <c r="A563" s="621" t="s">
        <v>2316</v>
      </c>
      <c r="B563" s="619" t="s">
        <v>2317</v>
      </c>
      <c r="C563" s="722">
        <v>0</v>
      </c>
      <c r="D563" s="722">
        <v>0</v>
      </c>
      <c r="E563" s="604">
        <f>+C563+D563</f>
        <v>0</v>
      </c>
      <c r="F563" s="722">
        <v>0</v>
      </c>
      <c r="G563" s="604">
        <f>+E563+F563</f>
        <v>0</v>
      </c>
      <c r="H563" s="605">
        <f>'Budget production - DÉTAIL'!G626</f>
        <v>0</v>
      </c>
      <c r="I563" s="606">
        <f t="shared" ref="I563:I571" si="398">+H563-G563</f>
        <v>0</v>
      </c>
      <c r="J563" s="730"/>
      <c r="K563" s="419" t="s">
        <v>1646</v>
      </c>
      <c r="L563" s="419" t="s">
        <v>1646</v>
      </c>
      <c r="M563" s="419" t="s">
        <v>1646</v>
      </c>
      <c r="O563" s="819" t="str">
        <f t="shared" si="386"/>
        <v/>
      </c>
      <c r="P563" s="819" t="str">
        <f t="shared" si="387"/>
        <v/>
      </c>
      <c r="Q563" s="819" t="str">
        <f t="shared" si="388"/>
        <v/>
      </c>
    </row>
    <row r="564" spans="1:17" ht="14" customHeight="1">
      <c r="A564" s="621" t="s">
        <v>2318</v>
      </c>
      <c r="B564" s="619" t="s">
        <v>2291</v>
      </c>
      <c r="C564" s="722">
        <v>0</v>
      </c>
      <c r="D564" s="722">
        <v>0</v>
      </c>
      <c r="E564" s="604">
        <f t="shared" ref="E564:E570" si="399">+C564+D564</f>
        <v>0</v>
      </c>
      <c r="F564" s="722">
        <v>0</v>
      </c>
      <c r="G564" s="604">
        <f t="shared" ref="G564:G570" si="400">+E564+F564</f>
        <v>0</v>
      </c>
      <c r="H564" s="605">
        <f>'Budget production - DÉTAIL'!G629</f>
        <v>0</v>
      </c>
      <c r="I564" s="606">
        <f t="shared" si="398"/>
        <v>0</v>
      </c>
      <c r="J564" s="730"/>
      <c r="K564" s="419" t="s">
        <v>1646</v>
      </c>
      <c r="L564" s="419" t="s">
        <v>1646</v>
      </c>
      <c r="M564" s="419" t="s">
        <v>1646</v>
      </c>
      <c r="O564" s="819" t="str">
        <f t="shared" si="386"/>
        <v/>
      </c>
      <c r="P564" s="819" t="str">
        <f t="shared" si="387"/>
        <v/>
      </c>
      <c r="Q564" s="819" t="str">
        <f t="shared" si="388"/>
        <v/>
      </c>
    </row>
    <row r="565" spans="1:17" ht="14" customHeight="1">
      <c r="A565" s="621" t="s">
        <v>2319</v>
      </c>
      <c r="B565" s="619" t="s">
        <v>2293</v>
      </c>
      <c r="C565" s="722">
        <v>0</v>
      </c>
      <c r="D565" s="722">
        <v>0</v>
      </c>
      <c r="E565" s="604">
        <f t="shared" si="399"/>
        <v>0</v>
      </c>
      <c r="F565" s="722">
        <v>0</v>
      </c>
      <c r="G565" s="604">
        <f t="shared" si="400"/>
        <v>0</v>
      </c>
      <c r="H565" s="605">
        <f>'Budget production - DÉTAIL'!G630</f>
        <v>0</v>
      </c>
      <c r="I565" s="606">
        <f t="shared" si="398"/>
        <v>0</v>
      </c>
      <c r="J565" s="730"/>
      <c r="K565" s="419" t="s">
        <v>1646</v>
      </c>
      <c r="L565" s="419" t="s">
        <v>1646</v>
      </c>
      <c r="M565" s="419" t="s">
        <v>1646</v>
      </c>
      <c r="O565" s="819" t="str">
        <f t="shared" si="386"/>
        <v/>
      </c>
      <c r="P565" s="819" t="str">
        <f t="shared" si="387"/>
        <v/>
      </c>
      <c r="Q565" s="819" t="str">
        <f t="shared" si="388"/>
        <v/>
      </c>
    </row>
    <row r="566" spans="1:17" ht="14" customHeight="1">
      <c r="A566" s="621" t="s">
        <v>2320</v>
      </c>
      <c r="B566" s="619" t="s">
        <v>2321</v>
      </c>
      <c r="C566" s="722">
        <v>0</v>
      </c>
      <c r="D566" s="722">
        <v>0</v>
      </c>
      <c r="E566" s="604">
        <f t="shared" si="399"/>
        <v>0</v>
      </c>
      <c r="F566" s="722">
        <v>0</v>
      </c>
      <c r="G566" s="604">
        <f t="shared" si="400"/>
        <v>0</v>
      </c>
      <c r="H566" s="605">
        <f>'Budget production - DÉTAIL'!G631</f>
        <v>0</v>
      </c>
      <c r="I566" s="606">
        <f t="shared" si="398"/>
        <v>0</v>
      </c>
      <c r="J566" s="730"/>
      <c r="K566" s="419" t="s">
        <v>1646</v>
      </c>
      <c r="L566" s="419" t="s">
        <v>1646</v>
      </c>
      <c r="M566" s="419" t="s">
        <v>1646</v>
      </c>
      <c r="O566" s="819" t="str">
        <f t="shared" si="386"/>
        <v/>
      </c>
      <c r="P566" s="819" t="str">
        <f t="shared" si="387"/>
        <v/>
      </c>
      <c r="Q566" s="819" t="str">
        <f t="shared" si="388"/>
        <v/>
      </c>
    </row>
    <row r="567" spans="1:17" ht="14" customHeight="1">
      <c r="A567" s="621" t="s">
        <v>2322</v>
      </c>
      <c r="B567" s="619" t="s">
        <v>2323</v>
      </c>
      <c r="C567" s="722">
        <v>0</v>
      </c>
      <c r="D567" s="722">
        <v>0</v>
      </c>
      <c r="E567" s="604">
        <f t="shared" si="399"/>
        <v>0</v>
      </c>
      <c r="F567" s="722">
        <v>0</v>
      </c>
      <c r="G567" s="604">
        <f t="shared" si="400"/>
        <v>0</v>
      </c>
      <c r="H567" s="605">
        <f>'Budget production - DÉTAIL'!G632</f>
        <v>0</v>
      </c>
      <c r="I567" s="606">
        <f t="shared" si="398"/>
        <v>0</v>
      </c>
      <c r="J567" s="730"/>
      <c r="K567" s="419" t="s">
        <v>1646</v>
      </c>
      <c r="L567" s="419" t="s">
        <v>1646</v>
      </c>
      <c r="M567" s="419" t="s">
        <v>1646</v>
      </c>
      <c r="O567" s="819" t="str">
        <f t="shared" si="386"/>
        <v/>
      </c>
      <c r="P567" s="819" t="str">
        <f t="shared" si="387"/>
        <v/>
      </c>
      <c r="Q567" s="819" t="str">
        <f t="shared" si="388"/>
        <v/>
      </c>
    </row>
    <row r="568" spans="1:17" ht="14" customHeight="1">
      <c r="A568" s="621" t="s">
        <v>2324</v>
      </c>
      <c r="B568" s="619" t="s">
        <v>2325</v>
      </c>
      <c r="C568" s="722">
        <v>0</v>
      </c>
      <c r="D568" s="722">
        <v>0</v>
      </c>
      <c r="E568" s="604">
        <f t="shared" si="399"/>
        <v>0</v>
      </c>
      <c r="F568" s="722">
        <v>0</v>
      </c>
      <c r="G568" s="604">
        <f t="shared" si="400"/>
        <v>0</v>
      </c>
      <c r="H568" s="605">
        <f>'Budget production - DÉTAIL'!G633</f>
        <v>0</v>
      </c>
      <c r="I568" s="606">
        <f t="shared" si="398"/>
        <v>0</v>
      </c>
      <c r="J568" s="730"/>
      <c r="K568" s="419" t="s">
        <v>1646</v>
      </c>
      <c r="L568" s="419" t="s">
        <v>1646</v>
      </c>
      <c r="M568" s="419" t="s">
        <v>1646</v>
      </c>
      <c r="O568" s="819" t="str">
        <f t="shared" si="386"/>
        <v/>
      </c>
      <c r="P568" s="819" t="str">
        <f t="shared" si="387"/>
        <v/>
      </c>
      <c r="Q568" s="819" t="str">
        <f t="shared" si="388"/>
        <v/>
      </c>
    </row>
    <row r="569" spans="1:17" ht="14" customHeight="1">
      <c r="A569" s="621" t="s">
        <v>2326</v>
      </c>
      <c r="B569" s="619" t="s">
        <v>942</v>
      </c>
      <c r="C569" s="722">
        <v>0</v>
      </c>
      <c r="D569" s="722">
        <v>0</v>
      </c>
      <c r="E569" s="604">
        <f t="shared" si="399"/>
        <v>0</v>
      </c>
      <c r="F569" s="722">
        <v>0</v>
      </c>
      <c r="G569" s="604">
        <f t="shared" si="400"/>
        <v>0</v>
      </c>
      <c r="H569" s="605">
        <f>'Budget production - DÉTAIL'!G634</f>
        <v>0</v>
      </c>
      <c r="I569" s="606">
        <f t="shared" si="398"/>
        <v>0</v>
      </c>
      <c r="J569" s="730"/>
      <c r="K569" s="419" t="s">
        <v>1646</v>
      </c>
      <c r="L569" s="419" t="s">
        <v>1646</v>
      </c>
      <c r="M569" s="419" t="s">
        <v>1646</v>
      </c>
      <c r="O569" s="819" t="str">
        <f t="shared" si="386"/>
        <v/>
      </c>
      <c r="P569" s="819" t="str">
        <f t="shared" si="387"/>
        <v/>
      </c>
      <c r="Q569" s="819" t="str">
        <f t="shared" si="388"/>
        <v/>
      </c>
    </row>
    <row r="570" spans="1:17" ht="14" customHeight="1">
      <c r="A570" s="621" t="s">
        <v>2327</v>
      </c>
      <c r="B570" s="619" t="s">
        <v>2306</v>
      </c>
      <c r="C570" s="722">
        <v>0</v>
      </c>
      <c r="D570" s="722">
        <v>0</v>
      </c>
      <c r="E570" s="604">
        <f t="shared" si="399"/>
        <v>0</v>
      </c>
      <c r="F570" s="722">
        <v>0</v>
      </c>
      <c r="G570" s="604">
        <f t="shared" si="400"/>
        <v>0</v>
      </c>
      <c r="H570" s="605">
        <f>'Budget production - DÉTAIL'!G635</f>
        <v>0</v>
      </c>
      <c r="I570" s="606">
        <f t="shared" si="398"/>
        <v>0</v>
      </c>
      <c r="J570" s="730"/>
      <c r="K570" s="419" t="s">
        <v>1646</v>
      </c>
      <c r="L570" s="419" t="s">
        <v>1646</v>
      </c>
      <c r="M570" s="419" t="s">
        <v>1646</v>
      </c>
      <c r="O570" s="819" t="str">
        <f t="shared" si="386"/>
        <v/>
      </c>
      <c r="P570" s="819" t="str">
        <f t="shared" si="387"/>
        <v/>
      </c>
      <c r="Q570" s="819" t="str">
        <f t="shared" si="388"/>
        <v/>
      </c>
    </row>
    <row r="571" spans="1:17" ht="14" customHeight="1">
      <c r="A571" s="621" t="s">
        <v>2328</v>
      </c>
      <c r="B571" s="559" t="s">
        <v>788</v>
      </c>
      <c r="C571" s="722">
        <v>0</v>
      </c>
      <c r="D571" s="722">
        <v>0</v>
      </c>
      <c r="E571" s="604">
        <f>+C571+D571</f>
        <v>0</v>
      </c>
      <c r="F571" s="722">
        <v>0</v>
      </c>
      <c r="G571" s="604">
        <f>+E571+F571</f>
        <v>0</v>
      </c>
      <c r="H571" s="605">
        <f>'Budget production - DÉTAIL'!G636</f>
        <v>0</v>
      </c>
      <c r="I571" s="606">
        <f t="shared" si="398"/>
        <v>0</v>
      </c>
      <c r="J571" s="730"/>
      <c r="K571" s="419" t="s">
        <v>1646</v>
      </c>
      <c r="L571" s="419" t="s">
        <v>1646</v>
      </c>
      <c r="M571" s="419" t="s">
        <v>1646</v>
      </c>
      <c r="O571" s="819" t="str">
        <f t="shared" si="386"/>
        <v/>
      </c>
      <c r="P571" s="819" t="str">
        <f t="shared" si="387"/>
        <v/>
      </c>
      <c r="Q571" s="819" t="str">
        <f t="shared" si="388"/>
        <v/>
      </c>
    </row>
    <row r="572" spans="1:17" ht="14" customHeight="1">
      <c r="A572" s="621" t="s">
        <v>2314</v>
      </c>
      <c r="B572" s="609" t="s">
        <v>2329</v>
      </c>
      <c r="C572" s="610">
        <f t="shared" ref="C572:H572" si="401">SUM(C563:C571)</f>
        <v>0</v>
      </c>
      <c r="D572" s="610">
        <f t="shared" si="401"/>
        <v>0</v>
      </c>
      <c r="E572" s="610">
        <f t="shared" si="401"/>
        <v>0</v>
      </c>
      <c r="F572" s="610">
        <f t="shared" si="401"/>
        <v>0</v>
      </c>
      <c r="G572" s="610">
        <f t="shared" si="401"/>
        <v>0</v>
      </c>
      <c r="H572" s="610">
        <f t="shared" si="401"/>
        <v>0</v>
      </c>
      <c r="I572" s="611">
        <f>+H572-G572</f>
        <v>0</v>
      </c>
      <c r="J572" s="813"/>
      <c r="K572" s="813"/>
      <c r="L572" s="813"/>
      <c r="M572" s="813"/>
      <c r="N572" s="813"/>
      <c r="O572" s="844"/>
      <c r="P572" s="844"/>
      <c r="Q572" s="844"/>
    </row>
    <row r="573" spans="1:17" ht="14" customHeight="1">
      <c r="A573" s="624"/>
      <c r="B573" s="613"/>
      <c r="C573" s="614"/>
      <c r="D573" s="614"/>
      <c r="E573" s="614"/>
      <c r="F573" s="614"/>
      <c r="G573" s="614"/>
      <c r="H573" s="614"/>
      <c r="I573" s="521"/>
      <c r="J573" s="520"/>
      <c r="K573" s="520"/>
      <c r="L573" s="520"/>
      <c r="M573" s="520"/>
      <c r="N573" s="520"/>
      <c r="O573" s="843"/>
      <c r="P573" s="843"/>
      <c r="Q573" s="843"/>
    </row>
    <row r="574" spans="1:17" ht="14" customHeight="1">
      <c r="A574" s="596" t="s">
        <v>1778</v>
      </c>
      <c r="B574" s="597" t="s">
        <v>940</v>
      </c>
      <c r="C574" s="598"/>
      <c r="D574" s="614"/>
      <c r="E574" s="614"/>
      <c r="F574" s="614"/>
      <c r="G574" s="614"/>
      <c r="H574" s="614"/>
      <c r="I574" s="521"/>
      <c r="J574" s="520"/>
      <c r="K574" s="520"/>
      <c r="L574" s="520"/>
      <c r="M574" s="520"/>
      <c r="N574" s="520"/>
      <c r="O574" s="843"/>
      <c r="P574" s="843"/>
      <c r="Q574" s="843"/>
    </row>
    <row r="575" spans="1:17" ht="14" customHeight="1">
      <c r="A575" s="621" t="s">
        <v>2330</v>
      </c>
      <c r="B575" s="619" t="s">
        <v>2331</v>
      </c>
      <c r="C575" s="722">
        <v>0</v>
      </c>
      <c r="D575" s="722">
        <v>0</v>
      </c>
      <c r="E575" s="604">
        <f>+C575+D575</f>
        <v>0</v>
      </c>
      <c r="F575" s="722">
        <v>0</v>
      </c>
      <c r="G575" s="604">
        <f>+E575+F575</f>
        <v>0</v>
      </c>
      <c r="H575" s="605">
        <f>'Budget production - DÉTAIL'!G641</f>
        <v>0</v>
      </c>
      <c r="I575" s="606">
        <f t="shared" ref="I575:I584" si="402">+H575-G575</f>
        <v>0</v>
      </c>
      <c r="J575" s="730"/>
      <c r="K575" s="419" t="s">
        <v>1646</v>
      </c>
      <c r="L575" s="419" t="s">
        <v>1646</v>
      </c>
      <c r="M575" s="419" t="s">
        <v>1646</v>
      </c>
      <c r="O575" s="819" t="str">
        <f t="shared" si="386"/>
        <v/>
      </c>
      <c r="P575" s="819" t="str">
        <f t="shared" si="387"/>
        <v/>
      </c>
      <c r="Q575" s="819" t="str">
        <f t="shared" si="388"/>
        <v/>
      </c>
    </row>
    <row r="576" spans="1:17" ht="14" customHeight="1">
      <c r="A576" s="621" t="s">
        <v>2332</v>
      </c>
      <c r="B576" s="619" t="s">
        <v>2333</v>
      </c>
      <c r="C576" s="722">
        <v>0</v>
      </c>
      <c r="D576" s="722">
        <v>0</v>
      </c>
      <c r="E576" s="604">
        <f t="shared" ref="E576:E584" si="403">+C576+D576</f>
        <v>0</v>
      </c>
      <c r="F576" s="722">
        <v>0</v>
      </c>
      <c r="G576" s="604">
        <f t="shared" ref="G576:G584" si="404">+E576+F576</f>
        <v>0</v>
      </c>
      <c r="H576" s="605">
        <f>'Budget production - DÉTAIL'!G642</f>
        <v>0</v>
      </c>
      <c r="I576" s="606">
        <f t="shared" si="402"/>
        <v>0</v>
      </c>
      <c r="J576" s="730"/>
      <c r="K576" s="419" t="s">
        <v>1646</v>
      </c>
      <c r="L576" s="419" t="s">
        <v>1646</v>
      </c>
      <c r="M576" s="419" t="s">
        <v>1646</v>
      </c>
      <c r="O576" s="819" t="str">
        <f t="shared" si="386"/>
        <v/>
      </c>
      <c r="P576" s="819" t="str">
        <f t="shared" si="387"/>
        <v/>
      </c>
      <c r="Q576" s="819" t="str">
        <f t="shared" si="388"/>
        <v/>
      </c>
    </row>
    <row r="577" spans="1:17" ht="14" customHeight="1">
      <c r="A577" s="621" t="s">
        <v>2334</v>
      </c>
      <c r="B577" s="619" t="s">
        <v>2335</v>
      </c>
      <c r="C577" s="722">
        <v>0</v>
      </c>
      <c r="D577" s="722">
        <v>0</v>
      </c>
      <c r="E577" s="604">
        <f t="shared" si="403"/>
        <v>0</v>
      </c>
      <c r="F577" s="722">
        <v>0</v>
      </c>
      <c r="G577" s="604">
        <f t="shared" si="404"/>
        <v>0</v>
      </c>
      <c r="H577" s="605">
        <f>'Budget production - DÉTAIL'!G643</f>
        <v>0</v>
      </c>
      <c r="I577" s="606">
        <f t="shared" si="402"/>
        <v>0</v>
      </c>
      <c r="J577" s="730"/>
      <c r="K577" s="419" t="s">
        <v>1646</v>
      </c>
      <c r="L577" s="419" t="s">
        <v>1646</v>
      </c>
      <c r="M577" s="419" t="s">
        <v>1646</v>
      </c>
      <c r="O577" s="819" t="str">
        <f t="shared" si="386"/>
        <v/>
      </c>
      <c r="P577" s="819" t="str">
        <f t="shared" si="387"/>
        <v/>
      </c>
      <c r="Q577" s="819" t="str">
        <f t="shared" si="388"/>
        <v/>
      </c>
    </row>
    <row r="578" spans="1:17" ht="14" customHeight="1">
      <c r="A578" s="621" t="s">
        <v>2336</v>
      </c>
      <c r="B578" s="619" t="s">
        <v>2337</v>
      </c>
      <c r="C578" s="722">
        <v>0</v>
      </c>
      <c r="D578" s="722">
        <v>0</v>
      </c>
      <c r="E578" s="604">
        <f t="shared" ref="E578" si="405">+C578+D578</f>
        <v>0</v>
      </c>
      <c r="F578" s="722">
        <v>0</v>
      </c>
      <c r="G578" s="604">
        <f t="shared" ref="G578" si="406">+E578+F578</f>
        <v>0</v>
      </c>
      <c r="H578" s="605">
        <f>'Budget production - DÉTAIL'!G644</f>
        <v>0</v>
      </c>
      <c r="I578" s="606">
        <f t="shared" ref="I578" si="407">+H578-G578</f>
        <v>0</v>
      </c>
      <c r="J578" s="730"/>
      <c r="K578" s="419" t="s">
        <v>1646</v>
      </c>
      <c r="L578" s="419" t="s">
        <v>1646</v>
      </c>
      <c r="M578" s="419" t="s">
        <v>1646</v>
      </c>
      <c r="O578" s="819" t="str">
        <f t="shared" ref="O578" si="408">IF(OR(K578="Oui",K578="Yes"),G578,"")</f>
        <v/>
      </c>
      <c r="P578" s="819" t="str">
        <f t="shared" ref="P578" si="409">IF(OR(L578="Oui",L578="Yes"),G578,"")</f>
        <v/>
      </c>
      <c r="Q578" s="819" t="str">
        <f t="shared" ref="Q578" si="410">IF(OR(M578="Oui",M578="Yes"),G578,"")</f>
        <v/>
      </c>
    </row>
    <row r="579" spans="1:17" ht="14" customHeight="1">
      <c r="A579" s="621" t="s">
        <v>2904</v>
      </c>
      <c r="B579" s="619" t="s">
        <v>2905</v>
      </c>
      <c r="C579" s="722">
        <v>0</v>
      </c>
      <c r="D579" s="722">
        <v>0</v>
      </c>
      <c r="E579" s="604">
        <f t="shared" si="403"/>
        <v>0</v>
      </c>
      <c r="F579" s="722">
        <v>0</v>
      </c>
      <c r="G579" s="604">
        <f t="shared" si="404"/>
        <v>0</v>
      </c>
      <c r="H579" s="605">
        <f>'Budget production - DÉTAIL'!G645</f>
        <v>0</v>
      </c>
      <c r="I579" s="606">
        <f t="shared" si="402"/>
        <v>0</v>
      </c>
      <c r="J579" s="730"/>
      <c r="K579" s="419" t="s">
        <v>1646</v>
      </c>
      <c r="L579" s="419" t="s">
        <v>1646</v>
      </c>
      <c r="M579" s="419" t="s">
        <v>1646</v>
      </c>
      <c r="O579" s="819" t="str">
        <f t="shared" si="386"/>
        <v/>
      </c>
      <c r="P579" s="819" t="str">
        <f t="shared" si="387"/>
        <v/>
      </c>
      <c r="Q579" s="819" t="str">
        <f t="shared" si="388"/>
        <v/>
      </c>
    </row>
    <row r="580" spans="1:17" ht="14" customHeight="1">
      <c r="A580" s="621" t="s">
        <v>2338</v>
      </c>
      <c r="B580" s="619" t="s">
        <v>870</v>
      </c>
      <c r="C580" s="722">
        <v>0</v>
      </c>
      <c r="D580" s="722">
        <v>0</v>
      </c>
      <c r="E580" s="604">
        <f t="shared" si="403"/>
        <v>0</v>
      </c>
      <c r="F580" s="722">
        <v>0</v>
      </c>
      <c r="G580" s="604">
        <f t="shared" si="404"/>
        <v>0</v>
      </c>
      <c r="H580" s="605">
        <f>'Budget production - DÉTAIL'!G646</f>
        <v>0</v>
      </c>
      <c r="I580" s="606">
        <f t="shared" si="402"/>
        <v>0</v>
      </c>
      <c r="J580" s="730"/>
      <c r="K580" s="419" t="s">
        <v>1646</v>
      </c>
      <c r="L580" s="419" t="s">
        <v>1646</v>
      </c>
      <c r="M580" s="419" t="s">
        <v>1646</v>
      </c>
      <c r="O580" s="819" t="str">
        <f t="shared" si="386"/>
        <v/>
      </c>
      <c r="P580" s="819" t="str">
        <f t="shared" si="387"/>
        <v/>
      </c>
      <c r="Q580" s="819" t="str">
        <f t="shared" si="388"/>
        <v/>
      </c>
    </row>
    <row r="581" spans="1:17" ht="14" customHeight="1">
      <c r="A581" s="621" t="s">
        <v>2339</v>
      </c>
      <c r="B581" s="619" t="s">
        <v>2340</v>
      </c>
      <c r="C581" s="722">
        <v>0</v>
      </c>
      <c r="D581" s="722">
        <v>0</v>
      </c>
      <c r="E581" s="604">
        <f t="shared" si="403"/>
        <v>0</v>
      </c>
      <c r="F581" s="722">
        <v>0</v>
      </c>
      <c r="G581" s="604">
        <f t="shared" si="404"/>
        <v>0</v>
      </c>
      <c r="H581" s="605">
        <f>'Budget production - DÉTAIL'!G647</f>
        <v>0</v>
      </c>
      <c r="I581" s="606">
        <f t="shared" si="402"/>
        <v>0</v>
      </c>
      <c r="J581" s="730"/>
      <c r="K581" s="419" t="s">
        <v>1646</v>
      </c>
      <c r="L581" s="419" t="s">
        <v>1646</v>
      </c>
      <c r="M581" s="419" t="s">
        <v>1646</v>
      </c>
      <c r="O581" s="819" t="str">
        <f t="shared" si="386"/>
        <v/>
      </c>
      <c r="P581" s="819" t="str">
        <f t="shared" si="387"/>
        <v/>
      </c>
      <c r="Q581" s="819" t="str">
        <f t="shared" si="388"/>
        <v/>
      </c>
    </row>
    <row r="582" spans="1:17" ht="14" customHeight="1">
      <c r="A582" s="621" t="s">
        <v>2341</v>
      </c>
      <c r="B582" s="619" t="s">
        <v>920</v>
      </c>
      <c r="C582" s="722">
        <v>0</v>
      </c>
      <c r="D582" s="722">
        <v>0</v>
      </c>
      <c r="E582" s="604">
        <f t="shared" si="403"/>
        <v>0</v>
      </c>
      <c r="F582" s="722">
        <v>0</v>
      </c>
      <c r="G582" s="604">
        <f t="shared" si="404"/>
        <v>0</v>
      </c>
      <c r="H582" s="605">
        <f>'Budget production - DÉTAIL'!G648</f>
        <v>0</v>
      </c>
      <c r="I582" s="606">
        <f t="shared" si="402"/>
        <v>0</v>
      </c>
      <c r="J582" s="730"/>
      <c r="K582" s="419" t="s">
        <v>1646</v>
      </c>
      <c r="L582" s="419" t="s">
        <v>1646</v>
      </c>
      <c r="M582" s="419" t="s">
        <v>1646</v>
      </c>
      <c r="O582" s="819" t="str">
        <f t="shared" si="386"/>
        <v/>
      </c>
      <c r="P582" s="819" t="str">
        <f t="shared" si="387"/>
        <v/>
      </c>
      <c r="Q582" s="819" t="str">
        <f t="shared" si="388"/>
        <v/>
      </c>
    </row>
    <row r="583" spans="1:17" ht="13.75" customHeight="1">
      <c r="A583" s="621" t="s">
        <v>2342</v>
      </c>
      <c r="B583" s="523" t="s">
        <v>2343</v>
      </c>
      <c r="C583" s="722">
        <v>0</v>
      </c>
      <c r="D583" s="722">
        <v>0</v>
      </c>
      <c r="E583" s="604">
        <f>+C583+D583</f>
        <v>0</v>
      </c>
      <c r="F583" s="722">
        <v>0</v>
      </c>
      <c r="G583" s="604">
        <f>+E583+F583</f>
        <v>0</v>
      </c>
      <c r="H583" s="605">
        <f>'Budget production - DÉTAIL'!G649</f>
        <v>0</v>
      </c>
      <c r="I583" s="606">
        <f>+H583-G583</f>
        <v>0</v>
      </c>
      <c r="J583" s="730"/>
      <c r="K583" s="419" t="s">
        <v>1646</v>
      </c>
      <c r="L583" s="419" t="s">
        <v>1646</v>
      </c>
      <c r="M583" s="419" t="s">
        <v>1646</v>
      </c>
      <c r="O583" s="819" t="str">
        <f t="shared" si="386"/>
        <v/>
      </c>
      <c r="P583" s="819" t="str">
        <f t="shared" si="387"/>
        <v/>
      </c>
      <c r="Q583" s="819" t="str">
        <f t="shared" si="388"/>
        <v/>
      </c>
    </row>
    <row r="584" spans="1:17" ht="14" customHeight="1">
      <c r="A584" s="621" t="s">
        <v>2344</v>
      </c>
      <c r="B584" s="559" t="s">
        <v>788</v>
      </c>
      <c r="C584" s="722">
        <v>0</v>
      </c>
      <c r="D584" s="722">
        <v>0</v>
      </c>
      <c r="E584" s="604">
        <f t="shared" si="403"/>
        <v>0</v>
      </c>
      <c r="F584" s="722">
        <v>0</v>
      </c>
      <c r="G584" s="604">
        <f t="shared" si="404"/>
        <v>0</v>
      </c>
      <c r="H584" s="605">
        <f>'Budget production - DÉTAIL'!G650</f>
        <v>0</v>
      </c>
      <c r="I584" s="606">
        <f t="shared" si="402"/>
        <v>0</v>
      </c>
      <c r="J584" s="730"/>
      <c r="K584" s="419" t="s">
        <v>1646</v>
      </c>
      <c r="L584" s="419" t="s">
        <v>1646</v>
      </c>
      <c r="M584" s="419" t="s">
        <v>1646</v>
      </c>
      <c r="O584" s="819" t="str">
        <f t="shared" si="386"/>
        <v/>
      </c>
      <c r="P584" s="819" t="str">
        <f t="shared" si="387"/>
        <v/>
      </c>
      <c r="Q584" s="819" t="str">
        <f t="shared" si="388"/>
        <v/>
      </c>
    </row>
    <row r="585" spans="1:17" ht="14" customHeight="1">
      <c r="A585" s="621" t="s">
        <v>2314</v>
      </c>
      <c r="B585" s="609" t="s">
        <v>2345</v>
      </c>
      <c r="C585" s="610">
        <f>SUM(C575:C584)</f>
        <v>0</v>
      </c>
      <c r="D585" s="610">
        <f t="shared" ref="D585:H585" si="411">SUM(D575:D584)</f>
        <v>0</v>
      </c>
      <c r="E585" s="610">
        <f t="shared" si="411"/>
        <v>0</v>
      </c>
      <c r="F585" s="610">
        <f t="shared" si="411"/>
        <v>0</v>
      </c>
      <c r="G585" s="610">
        <f t="shared" si="411"/>
        <v>0</v>
      </c>
      <c r="H585" s="610">
        <f t="shared" si="411"/>
        <v>0</v>
      </c>
      <c r="I585" s="611">
        <f>+H585-G585</f>
        <v>0</v>
      </c>
      <c r="J585" s="813"/>
      <c r="K585" s="813"/>
      <c r="L585" s="813"/>
      <c r="M585" s="813"/>
      <c r="N585" s="813"/>
      <c r="O585" s="844"/>
      <c r="P585" s="844"/>
      <c r="Q585" s="844"/>
    </row>
    <row r="586" spans="1:17" ht="14" customHeight="1">
      <c r="A586" s="624"/>
      <c r="B586" s="613"/>
      <c r="C586" s="614"/>
      <c r="D586" s="614"/>
      <c r="E586" s="614"/>
      <c r="F586" s="614"/>
      <c r="G586" s="614"/>
      <c r="H586" s="614"/>
      <c r="I586" s="521"/>
      <c r="J586" s="520"/>
      <c r="K586" s="520"/>
      <c r="L586" s="520"/>
      <c r="M586" s="520"/>
      <c r="N586" s="520"/>
      <c r="O586" s="843"/>
      <c r="P586" s="843"/>
      <c r="Q586" s="843"/>
    </row>
    <row r="587" spans="1:17" ht="14" customHeight="1">
      <c r="A587" s="596" t="s">
        <v>1779</v>
      </c>
      <c r="B587" s="597" t="s">
        <v>945</v>
      </c>
      <c r="C587" s="598"/>
      <c r="D587" s="614"/>
      <c r="E587" s="614"/>
      <c r="F587" s="614"/>
      <c r="G587" s="614"/>
      <c r="H587" s="614"/>
      <c r="I587" s="521"/>
      <c r="J587" s="520"/>
      <c r="K587" s="520"/>
      <c r="L587" s="520"/>
      <c r="M587" s="520"/>
      <c r="N587" s="520"/>
      <c r="O587" s="843"/>
      <c r="P587" s="843"/>
      <c r="Q587" s="843"/>
    </row>
    <row r="588" spans="1:17" ht="14" customHeight="1">
      <c r="A588" s="621" t="s">
        <v>2346</v>
      </c>
      <c r="B588" s="619" t="s">
        <v>2331</v>
      </c>
      <c r="C588" s="722">
        <v>0</v>
      </c>
      <c r="D588" s="722">
        <v>0</v>
      </c>
      <c r="E588" s="604">
        <f t="shared" ref="E588:E594" si="412">+C588+D588</f>
        <v>0</v>
      </c>
      <c r="F588" s="722">
        <v>0</v>
      </c>
      <c r="G588" s="604">
        <f t="shared" ref="G588:G594" si="413">+E588+F588</f>
        <v>0</v>
      </c>
      <c r="H588" s="605">
        <f>'Budget production - DÉTAIL'!G655</f>
        <v>0</v>
      </c>
      <c r="I588" s="606">
        <f t="shared" ref="I588:I594" si="414">+H588-G588</f>
        <v>0</v>
      </c>
      <c r="J588" s="730"/>
      <c r="K588" s="419" t="s">
        <v>1646</v>
      </c>
      <c r="L588" s="419" t="s">
        <v>1646</v>
      </c>
      <c r="M588" s="419" t="s">
        <v>1646</v>
      </c>
      <c r="O588" s="819" t="str">
        <f t="shared" ref="O588:O649" si="415">IF(OR(K588="Oui",K588="Yes"),G588,"")</f>
        <v/>
      </c>
      <c r="P588" s="819" t="str">
        <f t="shared" ref="P588:P649" si="416">IF(OR(L588="Oui",L588="Yes"),G588,"")</f>
        <v/>
      </c>
      <c r="Q588" s="819" t="str">
        <f t="shared" ref="Q588:Q649" si="417">IF(OR(M588="Oui",M588="Yes"),G588,"")</f>
        <v/>
      </c>
    </row>
    <row r="589" spans="1:17" ht="14" customHeight="1">
      <c r="A589" s="621" t="s">
        <v>2347</v>
      </c>
      <c r="B589" s="619" t="s">
        <v>2333</v>
      </c>
      <c r="C589" s="722">
        <v>0</v>
      </c>
      <c r="D589" s="722">
        <v>0</v>
      </c>
      <c r="E589" s="604">
        <f t="shared" si="412"/>
        <v>0</v>
      </c>
      <c r="F589" s="722">
        <v>0</v>
      </c>
      <c r="G589" s="604">
        <f t="shared" si="413"/>
        <v>0</v>
      </c>
      <c r="H589" s="605">
        <f>'Budget production - DÉTAIL'!G656</f>
        <v>0</v>
      </c>
      <c r="I589" s="606">
        <f t="shared" si="414"/>
        <v>0</v>
      </c>
      <c r="J589" s="730"/>
      <c r="K589" s="419" t="s">
        <v>1646</v>
      </c>
      <c r="L589" s="419" t="s">
        <v>1646</v>
      </c>
      <c r="M589" s="419" t="s">
        <v>1646</v>
      </c>
      <c r="O589" s="819" t="str">
        <f t="shared" si="415"/>
        <v/>
      </c>
      <c r="P589" s="819" t="str">
        <f t="shared" si="416"/>
        <v/>
      </c>
      <c r="Q589" s="819" t="str">
        <f t="shared" si="417"/>
        <v/>
      </c>
    </row>
    <row r="590" spans="1:17" ht="14" customHeight="1">
      <c r="A590" s="621" t="s">
        <v>2348</v>
      </c>
      <c r="B590" s="619" t="s">
        <v>2335</v>
      </c>
      <c r="C590" s="722">
        <v>0</v>
      </c>
      <c r="D590" s="722">
        <v>0</v>
      </c>
      <c r="E590" s="604">
        <f t="shared" si="412"/>
        <v>0</v>
      </c>
      <c r="F590" s="722">
        <v>0</v>
      </c>
      <c r="G590" s="604">
        <f t="shared" si="413"/>
        <v>0</v>
      </c>
      <c r="H590" s="605">
        <f>'Budget production - DÉTAIL'!G657</f>
        <v>0</v>
      </c>
      <c r="I590" s="606">
        <f t="shared" si="414"/>
        <v>0</v>
      </c>
      <c r="J590" s="730"/>
      <c r="K590" s="419" t="s">
        <v>1646</v>
      </c>
      <c r="L590" s="419" t="s">
        <v>1646</v>
      </c>
      <c r="M590" s="419" t="s">
        <v>1646</v>
      </c>
      <c r="O590" s="819" t="str">
        <f t="shared" si="415"/>
        <v/>
      </c>
      <c r="P590" s="819" t="str">
        <f t="shared" si="416"/>
        <v/>
      </c>
      <c r="Q590" s="819" t="str">
        <f t="shared" si="417"/>
        <v/>
      </c>
    </row>
    <row r="591" spans="1:17" ht="14" customHeight="1">
      <c r="A591" s="621" t="s">
        <v>2349</v>
      </c>
      <c r="B591" s="619" t="s">
        <v>2350</v>
      </c>
      <c r="C591" s="722">
        <v>0</v>
      </c>
      <c r="D591" s="722">
        <v>0</v>
      </c>
      <c r="E591" s="604">
        <f t="shared" si="412"/>
        <v>0</v>
      </c>
      <c r="F591" s="722">
        <v>0</v>
      </c>
      <c r="G591" s="604">
        <f t="shared" si="413"/>
        <v>0</v>
      </c>
      <c r="H591" s="605">
        <f>'Budget production - DÉTAIL'!G658</f>
        <v>0</v>
      </c>
      <c r="I591" s="606">
        <f t="shared" si="414"/>
        <v>0</v>
      </c>
      <c r="J591" s="730"/>
      <c r="K591" s="419" t="s">
        <v>1646</v>
      </c>
      <c r="L591" s="419" t="s">
        <v>1646</v>
      </c>
      <c r="M591" s="419" t="s">
        <v>1646</v>
      </c>
      <c r="O591" s="819" t="str">
        <f t="shared" si="415"/>
        <v/>
      </c>
      <c r="P591" s="819" t="str">
        <f t="shared" si="416"/>
        <v/>
      </c>
      <c r="Q591" s="819" t="str">
        <f t="shared" si="417"/>
        <v/>
      </c>
    </row>
    <row r="592" spans="1:17" ht="14" customHeight="1">
      <c r="A592" s="621" t="s">
        <v>2351</v>
      </c>
      <c r="B592" s="619" t="s">
        <v>870</v>
      </c>
      <c r="C592" s="722">
        <v>0</v>
      </c>
      <c r="D592" s="722">
        <v>0</v>
      </c>
      <c r="E592" s="604">
        <f t="shared" si="412"/>
        <v>0</v>
      </c>
      <c r="F592" s="722">
        <v>0</v>
      </c>
      <c r="G592" s="604">
        <f t="shared" si="413"/>
        <v>0</v>
      </c>
      <c r="H592" s="605">
        <f>'Budget production - DÉTAIL'!G659</f>
        <v>0</v>
      </c>
      <c r="I592" s="606">
        <f t="shared" si="414"/>
        <v>0</v>
      </c>
      <c r="J592" s="730"/>
      <c r="K592" s="419" t="s">
        <v>1646</v>
      </c>
      <c r="L592" s="419" t="s">
        <v>1646</v>
      </c>
      <c r="M592" s="419" t="s">
        <v>1646</v>
      </c>
      <c r="O592" s="819" t="str">
        <f t="shared" si="415"/>
        <v/>
      </c>
      <c r="P592" s="819" t="str">
        <f t="shared" si="416"/>
        <v/>
      </c>
      <c r="Q592" s="819" t="str">
        <f t="shared" si="417"/>
        <v/>
      </c>
    </row>
    <row r="593" spans="1:17" ht="14" customHeight="1">
      <c r="A593" s="621" t="s">
        <v>2352</v>
      </c>
      <c r="B593" s="523" t="s">
        <v>2343</v>
      </c>
      <c r="C593" s="722">
        <v>0</v>
      </c>
      <c r="D593" s="722">
        <v>0</v>
      </c>
      <c r="E593" s="604">
        <f t="shared" si="412"/>
        <v>0</v>
      </c>
      <c r="F593" s="722">
        <v>0</v>
      </c>
      <c r="G593" s="604">
        <f t="shared" si="413"/>
        <v>0</v>
      </c>
      <c r="H593" s="605">
        <f>'Budget production - DÉTAIL'!G660</f>
        <v>0</v>
      </c>
      <c r="I593" s="606">
        <f t="shared" si="414"/>
        <v>0</v>
      </c>
      <c r="J593" s="730"/>
      <c r="K593" s="419" t="s">
        <v>1646</v>
      </c>
      <c r="L593" s="419" t="s">
        <v>1646</v>
      </c>
      <c r="M593" s="419" t="s">
        <v>1646</v>
      </c>
      <c r="O593" s="819" t="str">
        <f t="shared" si="415"/>
        <v/>
      </c>
      <c r="P593" s="819" t="str">
        <f t="shared" si="416"/>
        <v/>
      </c>
      <c r="Q593" s="819" t="str">
        <f t="shared" si="417"/>
        <v/>
      </c>
    </row>
    <row r="594" spans="1:17" ht="14" customHeight="1">
      <c r="A594" s="621" t="s">
        <v>2353</v>
      </c>
      <c r="B594" s="559" t="s">
        <v>788</v>
      </c>
      <c r="C594" s="722">
        <v>0</v>
      </c>
      <c r="D594" s="722">
        <v>0</v>
      </c>
      <c r="E594" s="604">
        <f t="shared" si="412"/>
        <v>0</v>
      </c>
      <c r="F594" s="722">
        <v>0</v>
      </c>
      <c r="G594" s="604">
        <f t="shared" si="413"/>
        <v>0</v>
      </c>
      <c r="H594" s="605">
        <f>'Budget production - DÉTAIL'!G661</f>
        <v>0</v>
      </c>
      <c r="I594" s="606">
        <f t="shared" si="414"/>
        <v>0</v>
      </c>
      <c r="J594" s="730"/>
      <c r="K594" s="419" t="s">
        <v>1646</v>
      </c>
      <c r="L594" s="419" t="s">
        <v>1646</v>
      </c>
      <c r="M594" s="419" t="s">
        <v>1646</v>
      </c>
      <c r="O594" s="819" t="str">
        <f t="shared" si="415"/>
        <v/>
      </c>
      <c r="P594" s="819" t="str">
        <f t="shared" si="416"/>
        <v/>
      </c>
      <c r="Q594" s="819" t="str">
        <f t="shared" si="417"/>
        <v/>
      </c>
    </row>
    <row r="595" spans="1:17" ht="14" customHeight="1">
      <c r="A595" s="621" t="s">
        <v>2314</v>
      </c>
      <c r="B595" s="609" t="s">
        <v>2354</v>
      </c>
      <c r="C595" s="610">
        <f t="shared" ref="C595:H595" si="418">SUM(C588:C594)</f>
        <v>0</v>
      </c>
      <c r="D595" s="610">
        <f t="shared" si="418"/>
        <v>0</v>
      </c>
      <c r="E595" s="610">
        <f t="shared" si="418"/>
        <v>0</v>
      </c>
      <c r="F595" s="610">
        <f t="shared" si="418"/>
        <v>0</v>
      </c>
      <c r="G595" s="610">
        <f t="shared" si="418"/>
        <v>0</v>
      </c>
      <c r="H595" s="610">
        <f t="shared" si="418"/>
        <v>0</v>
      </c>
      <c r="I595" s="611">
        <f>+H595-G595</f>
        <v>0</v>
      </c>
      <c r="J595" s="813"/>
      <c r="K595" s="813"/>
      <c r="L595" s="813"/>
      <c r="M595" s="813"/>
      <c r="N595" s="813"/>
      <c r="O595" s="844"/>
      <c r="P595" s="844"/>
      <c r="Q595" s="844"/>
    </row>
    <row r="596" spans="1:17" ht="14" customHeight="1">
      <c r="A596" s="624"/>
      <c r="B596" s="613"/>
      <c r="C596" s="614"/>
      <c r="D596" s="614"/>
      <c r="E596" s="614"/>
      <c r="F596" s="614"/>
      <c r="G596" s="614"/>
      <c r="H596" s="614"/>
      <c r="I596" s="521"/>
      <c r="J596" s="520"/>
      <c r="K596" s="520"/>
      <c r="L596" s="520"/>
      <c r="M596" s="520"/>
      <c r="N596" s="520"/>
      <c r="O596" s="843"/>
      <c r="P596" s="843"/>
      <c r="Q596" s="843"/>
    </row>
    <row r="597" spans="1:17" ht="14" customHeight="1">
      <c r="A597" s="596" t="s">
        <v>1780</v>
      </c>
      <c r="B597" s="597" t="s">
        <v>1781</v>
      </c>
      <c r="C597" s="598"/>
      <c r="D597" s="614"/>
      <c r="E597" s="614"/>
      <c r="F597" s="614"/>
      <c r="G597" s="614"/>
      <c r="H597" s="614"/>
      <c r="I597" s="521"/>
      <c r="J597" s="520"/>
      <c r="K597" s="520"/>
      <c r="L597" s="520"/>
      <c r="M597" s="520"/>
      <c r="N597" s="520"/>
      <c r="O597" s="843"/>
      <c r="P597" s="843"/>
      <c r="Q597" s="843"/>
    </row>
    <row r="598" spans="1:17" ht="14" customHeight="1">
      <c r="A598" s="621" t="s">
        <v>2355</v>
      </c>
      <c r="B598" s="619" t="s">
        <v>2331</v>
      </c>
      <c r="C598" s="722">
        <v>0</v>
      </c>
      <c r="D598" s="722">
        <v>0</v>
      </c>
      <c r="E598" s="604">
        <f>+C598+D598</f>
        <v>0</v>
      </c>
      <c r="F598" s="722">
        <v>0</v>
      </c>
      <c r="G598" s="604">
        <f>+E598+F598</f>
        <v>0</v>
      </c>
      <c r="H598" s="605">
        <f>'Budget production - DÉTAIL'!G666</f>
        <v>0</v>
      </c>
      <c r="I598" s="606">
        <f t="shared" ref="I598:I605" si="419">+H598-G598</f>
        <v>0</v>
      </c>
      <c r="J598" s="730"/>
      <c r="K598" s="419" t="s">
        <v>1646</v>
      </c>
      <c r="L598" s="419" t="s">
        <v>1646</v>
      </c>
      <c r="M598" s="419" t="s">
        <v>1646</v>
      </c>
      <c r="O598" s="819" t="str">
        <f t="shared" si="415"/>
        <v/>
      </c>
      <c r="P598" s="819" t="str">
        <f t="shared" si="416"/>
        <v/>
      </c>
      <c r="Q598" s="819" t="str">
        <f t="shared" si="417"/>
        <v/>
      </c>
    </row>
    <row r="599" spans="1:17" ht="14" customHeight="1">
      <c r="A599" s="621" t="s">
        <v>2356</v>
      </c>
      <c r="B599" s="619" t="s">
        <v>2333</v>
      </c>
      <c r="C599" s="722">
        <v>0</v>
      </c>
      <c r="D599" s="722">
        <v>0</v>
      </c>
      <c r="E599" s="604">
        <f t="shared" ref="E599:E605" si="420">+C599+D599</f>
        <v>0</v>
      </c>
      <c r="F599" s="722">
        <v>0</v>
      </c>
      <c r="G599" s="604">
        <f t="shared" ref="G599:G605" si="421">+E599+F599</f>
        <v>0</v>
      </c>
      <c r="H599" s="605">
        <f>'Budget production - DÉTAIL'!G667</f>
        <v>0</v>
      </c>
      <c r="I599" s="606">
        <f t="shared" si="419"/>
        <v>0</v>
      </c>
      <c r="J599" s="730"/>
      <c r="K599" s="419" t="s">
        <v>1646</v>
      </c>
      <c r="L599" s="419" t="s">
        <v>1646</v>
      </c>
      <c r="M599" s="419" t="s">
        <v>1646</v>
      </c>
      <c r="O599" s="819" t="str">
        <f t="shared" si="415"/>
        <v/>
      </c>
      <c r="P599" s="819" t="str">
        <f t="shared" si="416"/>
        <v/>
      </c>
      <c r="Q599" s="819" t="str">
        <f t="shared" si="417"/>
        <v/>
      </c>
    </row>
    <row r="600" spans="1:17" ht="14" customHeight="1">
      <c r="A600" s="621" t="s">
        <v>2357</v>
      </c>
      <c r="B600" s="619" t="s">
        <v>2335</v>
      </c>
      <c r="C600" s="722">
        <v>0</v>
      </c>
      <c r="D600" s="722">
        <v>0</v>
      </c>
      <c r="E600" s="604">
        <f t="shared" si="420"/>
        <v>0</v>
      </c>
      <c r="F600" s="722">
        <v>0</v>
      </c>
      <c r="G600" s="604">
        <f t="shared" si="421"/>
        <v>0</v>
      </c>
      <c r="H600" s="605">
        <f>'Budget production - DÉTAIL'!G668</f>
        <v>0</v>
      </c>
      <c r="I600" s="606">
        <f t="shared" si="419"/>
        <v>0</v>
      </c>
      <c r="J600" s="730"/>
      <c r="K600" s="419" t="s">
        <v>1646</v>
      </c>
      <c r="L600" s="419" t="s">
        <v>1646</v>
      </c>
      <c r="M600" s="419" t="s">
        <v>1646</v>
      </c>
      <c r="O600" s="819" t="str">
        <f t="shared" si="415"/>
        <v/>
      </c>
      <c r="P600" s="819" t="str">
        <f t="shared" si="416"/>
        <v/>
      </c>
      <c r="Q600" s="819" t="str">
        <f t="shared" si="417"/>
        <v/>
      </c>
    </row>
    <row r="601" spans="1:17" ht="14" customHeight="1">
      <c r="A601" s="621" t="s">
        <v>2358</v>
      </c>
      <c r="B601" s="619" t="s">
        <v>2359</v>
      </c>
      <c r="C601" s="722">
        <v>0</v>
      </c>
      <c r="D601" s="722">
        <v>0</v>
      </c>
      <c r="E601" s="604">
        <f t="shared" si="420"/>
        <v>0</v>
      </c>
      <c r="F601" s="722">
        <v>0</v>
      </c>
      <c r="G601" s="604">
        <f t="shared" si="421"/>
        <v>0</v>
      </c>
      <c r="H601" s="605">
        <f>'Budget production - DÉTAIL'!G669</f>
        <v>0</v>
      </c>
      <c r="I601" s="606">
        <f t="shared" si="419"/>
        <v>0</v>
      </c>
      <c r="J601" s="730"/>
      <c r="K601" s="419" t="s">
        <v>1646</v>
      </c>
      <c r="L601" s="419" t="s">
        <v>1646</v>
      </c>
      <c r="M601" s="419" t="s">
        <v>1646</v>
      </c>
      <c r="O601" s="819" t="str">
        <f t="shared" si="415"/>
        <v/>
      </c>
      <c r="P601" s="819" t="str">
        <f t="shared" si="416"/>
        <v/>
      </c>
      <c r="Q601" s="819" t="str">
        <f t="shared" si="417"/>
        <v/>
      </c>
    </row>
    <row r="602" spans="1:17" ht="14" customHeight="1">
      <c r="A602" s="621" t="s">
        <v>2360</v>
      </c>
      <c r="B602" s="619" t="s">
        <v>2361</v>
      </c>
      <c r="C602" s="722">
        <v>0</v>
      </c>
      <c r="D602" s="722">
        <v>0</v>
      </c>
      <c r="E602" s="604">
        <f>+C602+D602</f>
        <v>0</v>
      </c>
      <c r="F602" s="722">
        <v>0</v>
      </c>
      <c r="G602" s="604">
        <f>+E602+F602</f>
        <v>0</v>
      </c>
      <c r="H602" s="605">
        <f>'Budget production - DÉTAIL'!G670</f>
        <v>0</v>
      </c>
      <c r="I602" s="606">
        <f t="shared" si="419"/>
        <v>0</v>
      </c>
      <c r="J602" s="730"/>
      <c r="K602" s="419" t="s">
        <v>1646</v>
      </c>
      <c r="L602" s="419" t="s">
        <v>1646</v>
      </c>
      <c r="M602" s="419" t="s">
        <v>1646</v>
      </c>
      <c r="O602" s="819" t="str">
        <f t="shared" si="415"/>
        <v/>
      </c>
      <c r="P602" s="819" t="str">
        <f t="shared" si="416"/>
        <v/>
      </c>
      <c r="Q602" s="819" t="str">
        <f t="shared" si="417"/>
        <v/>
      </c>
    </row>
    <row r="603" spans="1:17" ht="14" customHeight="1">
      <c r="A603" s="621" t="s">
        <v>2362</v>
      </c>
      <c r="B603" s="619" t="s">
        <v>870</v>
      </c>
      <c r="C603" s="722">
        <v>0</v>
      </c>
      <c r="D603" s="722">
        <v>0</v>
      </c>
      <c r="E603" s="604">
        <f t="shared" si="420"/>
        <v>0</v>
      </c>
      <c r="F603" s="722">
        <v>0</v>
      </c>
      <c r="G603" s="604">
        <f t="shared" si="421"/>
        <v>0</v>
      </c>
      <c r="H603" s="605">
        <f>'Budget production - DÉTAIL'!G671</f>
        <v>0</v>
      </c>
      <c r="I603" s="606">
        <f t="shared" si="419"/>
        <v>0</v>
      </c>
      <c r="J603" s="730"/>
      <c r="K603" s="419" t="s">
        <v>1646</v>
      </c>
      <c r="L603" s="419" t="s">
        <v>1646</v>
      </c>
      <c r="M603" s="419" t="s">
        <v>1646</v>
      </c>
      <c r="O603" s="819" t="str">
        <f t="shared" si="415"/>
        <v/>
      </c>
      <c r="P603" s="819" t="str">
        <f t="shared" si="416"/>
        <v/>
      </c>
      <c r="Q603" s="819" t="str">
        <f t="shared" si="417"/>
        <v/>
      </c>
    </row>
    <row r="604" spans="1:17" ht="14" customHeight="1">
      <c r="A604" s="621" t="s">
        <v>2363</v>
      </c>
      <c r="B604" s="523" t="s">
        <v>2343</v>
      </c>
      <c r="C604" s="722">
        <v>0</v>
      </c>
      <c r="D604" s="722">
        <v>0</v>
      </c>
      <c r="E604" s="604">
        <f t="shared" si="420"/>
        <v>0</v>
      </c>
      <c r="F604" s="722">
        <v>0</v>
      </c>
      <c r="G604" s="604">
        <f t="shared" si="421"/>
        <v>0</v>
      </c>
      <c r="H604" s="605">
        <f>'Budget production - DÉTAIL'!G672</f>
        <v>0</v>
      </c>
      <c r="I604" s="606">
        <f t="shared" si="419"/>
        <v>0</v>
      </c>
      <c r="J604" s="730"/>
      <c r="K604" s="419" t="s">
        <v>1646</v>
      </c>
      <c r="L604" s="419" t="s">
        <v>1646</v>
      </c>
      <c r="M604" s="419" t="s">
        <v>1646</v>
      </c>
      <c r="O604" s="819" t="str">
        <f t="shared" si="415"/>
        <v/>
      </c>
      <c r="P604" s="819" t="str">
        <f t="shared" si="416"/>
        <v/>
      </c>
      <c r="Q604" s="819" t="str">
        <f t="shared" si="417"/>
        <v/>
      </c>
    </row>
    <row r="605" spans="1:17" ht="14" customHeight="1">
      <c r="A605" s="621" t="s">
        <v>2364</v>
      </c>
      <c r="B605" s="559" t="s">
        <v>788</v>
      </c>
      <c r="C605" s="722">
        <v>0</v>
      </c>
      <c r="D605" s="722">
        <v>0</v>
      </c>
      <c r="E605" s="604">
        <f t="shared" si="420"/>
        <v>0</v>
      </c>
      <c r="F605" s="722">
        <v>0</v>
      </c>
      <c r="G605" s="604">
        <f t="shared" si="421"/>
        <v>0</v>
      </c>
      <c r="H605" s="605">
        <f>'Budget production - DÉTAIL'!G673</f>
        <v>0</v>
      </c>
      <c r="I605" s="606">
        <f t="shared" si="419"/>
        <v>0</v>
      </c>
      <c r="J605" s="730"/>
      <c r="K605" s="419" t="s">
        <v>1646</v>
      </c>
      <c r="L605" s="419" t="s">
        <v>1646</v>
      </c>
      <c r="M605" s="419" t="s">
        <v>1646</v>
      </c>
      <c r="O605" s="819" t="str">
        <f t="shared" si="415"/>
        <v/>
      </c>
      <c r="P605" s="819" t="str">
        <f t="shared" si="416"/>
        <v/>
      </c>
      <c r="Q605" s="819" t="str">
        <f t="shared" si="417"/>
        <v/>
      </c>
    </row>
    <row r="606" spans="1:17" ht="14" customHeight="1">
      <c r="A606" s="621" t="s">
        <v>2314</v>
      </c>
      <c r="B606" s="609" t="s">
        <v>2365</v>
      </c>
      <c r="C606" s="610">
        <f t="shared" ref="C606:H606" si="422">SUM(C598:C605)</f>
        <v>0</v>
      </c>
      <c r="D606" s="610">
        <f t="shared" si="422"/>
        <v>0</v>
      </c>
      <c r="E606" s="610">
        <f t="shared" si="422"/>
        <v>0</v>
      </c>
      <c r="F606" s="610">
        <f t="shared" si="422"/>
        <v>0</v>
      </c>
      <c r="G606" s="610">
        <f t="shared" si="422"/>
        <v>0</v>
      </c>
      <c r="H606" s="610">
        <f t="shared" si="422"/>
        <v>0</v>
      </c>
      <c r="I606" s="611">
        <f>+H606-G606</f>
        <v>0</v>
      </c>
      <c r="J606" s="813"/>
      <c r="K606" s="813"/>
      <c r="L606" s="813"/>
      <c r="M606" s="813"/>
      <c r="N606" s="813"/>
      <c r="O606" s="844"/>
      <c r="P606" s="844"/>
      <c r="Q606" s="844"/>
    </row>
    <row r="607" spans="1:17" ht="14" customHeight="1">
      <c r="A607" s="624"/>
      <c r="B607" s="613"/>
      <c r="C607" s="614"/>
      <c r="D607" s="614"/>
      <c r="E607" s="614"/>
      <c r="F607" s="614"/>
      <c r="G607" s="614"/>
      <c r="H607" s="614"/>
      <c r="I607" s="521"/>
      <c r="J607" s="520"/>
      <c r="K607" s="520"/>
      <c r="L607" s="520"/>
      <c r="M607" s="520"/>
      <c r="N607" s="520"/>
      <c r="O607" s="843"/>
      <c r="P607" s="843"/>
      <c r="Q607" s="843"/>
    </row>
    <row r="608" spans="1:17" ht="14" customHeight="1">
      <c r="A608" s="596" t="s">
        <v>1782</v>
      </c>
      <c r="B608" s="597" t="s">
        <v>949</v>
      </c>
      <c r="C608" s="598"/>
      <c r="D608" s="614"/>
      <c r="E608" s="614"/>
      <c r="F608" s="614"/>
      <c r="G608" s="614"/>
      <c r="H608" s="614"/>
      <c r="I608" s="521"/>
      <c r="J608" s="520"/>
      <c r="K608" s="520"/>
      <c r="L608" s="520"/>
      <c r="M608" s="520"/>
      <c r="N608" s="520"/>
      <c r="O608" s="843"/>
      <c r="P608" s="843"/>
      <c r="Q608" s="843"/>
    </row>
    <row r="609" spans="1:17" ht="14" customHeight="1">
      <c r="A609" s="621" t="s">
        <v>2366</v>
      </c>
      <c r="B609" s="619" t="s">
        <v>2331</v>
      </c>
      <c r="C609" s="722">
        <v>0</v>
      </c>
      <c r="D609" s="722">
        <v>0</v>
      </c>
      <c r="E609" s="604">
        <f t="shared" ref="E609:E614" si="423">+C609+D609</f>
        <v>0</v>
      </c>
      <c r="F609" s="722">
        <v>0</v>
      </c>
      <c r="G609" s="604">
        <f t="shared" ref="G609:G614" si="424">+E609+F609</f>
        <v>0</v>
      </c>
      <c r="H609" s="605">
        <f>'Budget production - DÉTAIL'!G678</f>
        <v>0</v>
      </c>
      <c r="I609" s="606">
        <f t="shared" ref="I609:I614" si="425">+H609-G609</f>
        <v>0</v>
      </c>
      <c r="J609" s="730"/>
      <c r="K609" s="419" t="s">
        <v>1646</v>
      </c>
      <c r="L609" s="419" t="s">
        <v>1646</v>
      </c>
      <c r="M609" s="419" t="s">
        <v>1646</v>
      </c>
      <c r="O609" s="819" t="str">
        <f t="shared" si="415"/>
        <v/>
      </c>
      <c r="P609" s="819" t="str">
        <f t="shared" si="416"/>
        <v/>
      </c>
      <c r="Q609" s="819" t="str">
        <f t="shared" si="417"/>
        <v/>
      </c>
    </row>
    <row r="610" spans="1:17" ht="14" customHeight="1">
      <c r="A610" s="621" t="s">
        <v>2367</v>
      </c>
      <c r="B610" s="619" t="s">
        <v>2333</v>
      </c>
      <c r="C610" s="722">
        <v>0</v>
      </c>
      <c r="D610" s="722">
        <v>0</v>
      </c>
      <c r="E610" s="604">
        <f t="shared" si="423"/>
        <v>0</v>
      </c>
      <c r="F610" s="722">
        <v>0</v>
      </c>
      <c r="G610" s="604">
        <f t="shared" si="424"/>
        <v>0</v>
      </c>
      <c r="H610" s="605">
        <f>'Budget production - DÉTAIL'!G679</f>
        <v>0</v>
      </c>
      <c r="I610" s="606">
        <f t="shared" si="425"/>
        <v>0</v>
      </c>
      <c r="J610" s="730"/>
      <c r="K610" s="419" t="s">
        <v>1646</v>
      </c>
      <c r="L610" s="419" t="s">
        <v>1646</v>
      </c>
      <c r="M610" s="419" t="s">
        <v>1646</v>
      </c>
      <c r="O610" s="819" t="str">
        <f t="shared" si="415"/>
        <v/>
      </c>
      <c r="P610" s="819" t="str">
        <f t="shared" si="416"/>
        <v/>
      </c>
      <c r="Q610" s="819" t="str">
        <f t="shared" si="417"/>
        <v/>
      </c>
    </row>
    <row r="611" spans="1:17" ht="14" customHeight="1">
      <c r="A611" s="621" t="s">
        <v>2368</v>
      </c>
      <c r="B611" s="619" t="s">
        <v>2369</v>
      </c>
      <c r="C611" s="722">
        <v>0</v>
      </c>
      <c r="D611" s="722">
        <v>0</v>
      </c>
      <c r="E611" s="604">
        <f t="shared" si="423"/>
        <v>0</v>
      </c>
      <c r="F611" s="722">
        <v>0</v>
      </c>
      <c r="G611" s="604">
        <f t="shared" si="424"/>
        <v>0</v>
      </c>
      <c r="H611" s="605">
        <f>'Budget production - DÉTAIL'!G680</f>
        <v>0</v>
      </c>
      <c r="I611" s="606">
        <f t="shared" si="425"/>
        <v>0</v>
      </c>
      <c r="J611" s="730"/>
      <c r="K611" s="419" t="s">
        <v>1646</v>
      </c>
      <c r="L611" s="419" t="s">
        <v>1646</v>
      </c>
      <c r="M611" s="419" t="s">
        <v>1646</v>
      </c>
      <c r="O611" s="819" t="str">
        <f t="shared" si="415"/>
        <v/>
      </c>
      <c r="P611" s="819" t="str">
        <f t="shared" si="416"/>
        <v/>
      </c>
      <c r="Q611" s="819" t="str">
        <f t="shared" si="417"/>
        <v/>
      </c>
    </row>
    <row r="612" spans="1:17" ht="14" customHeight="1">
      <c r="A612" s="621" t="s">
        <v>2370</v>
      </c>
      <c r="B612" s="619" t="s">
        <v>2371</v>
      </c>
      <c r="C612" s="722">
        <v>0</v>
      </c>
      <c r="D612" s="722">
        <v>0</v>
      </c>
      <c r="E612" s="604">
        <f t="shared" si="423"/>
        <v>0</v>
      </c>
      <c r="F612" s="722">
        <v>0</v>
      </c>
      <c r="G612" s="604">
        <f t="shared" si="424"/>
        <v>0</v>
      </c>
      <c r="H612" s="605">
        <f>'Budget production - DÉTAIL'!G681</f>
        <v>0</v>
      </c>
      <c r="I612" s="606">
        <f t="shared" si="425"/>
        <v>0</v>
      </c>
      <c r="J612" s="730"/>
      <c r="K612" s="419" t="s">
        <v>1646</v>
      </c>
      <c r="L612" s="419" t="s">
        <v>1646</v>
      </c>
      <c r="M612" s="419" t="s">
        <v>1646</v>
      </c>
      <c r="O612" s="819" t="str">
        <f t="shared" si="415"/>
        <v/>
      </c>
      <c r="P612" s="819" t="str">
        <f t="shared" si="416"/>
        <v/>
      </c>
      <c r="Q612" s="819" t="str">
        <f t="shared" si="417"/>
        <v/>
      </c>
    </row>
    <row r="613" spans="1:17" ht="14" customHeight="1">
      <c r="A613" s="621" t="s">
        <v>2372</v>
      </c>
      <c r="B613" s="619" t="s">
        <v>870</v>
      </c>
      <c r="C613" s="722">
        <v>0</v>
      </c>
      <c r="D613" s="722">
        <v>0</v>
      </c>
      <c r="E613" s="604">
        <f t="shared" si="423"/>
        <v>0</v>
      </c>
      <c r="F613" s="722">
        <v>0</v>
      </c>
      <c r="G613" s="604">
        <f t="shared" si="424"/>
        <v>0</v>
      </c>
      <c r="H613" s="605">
        <f>'Budget production - DÉTAIL'!G682</f>
        <v>0</v>
      </c>
      <c r="I613" s="606">
        <f t="shared" si="425"/>
        <v>0</v>
      </c>
      <c r="J613" s="730"/>
      <c r="K613" s="419" t="s">
        <v>1646</v>
      </c>
      <c r="L613" s="419" t="s">
        <v>1646</v>
      </c>
      <c r="M613" s="419" t="s">
        <v>1646</v>
      </c>
      <c r="O613" s="819" t="str">
        <f t="shared" si="415"/>
        <v/>
      </c>
      <c r="P613" s="819" t="str">
        <f t="shared" si="416"/>
        <v/>
      </c>
      <c r="Q613" s="819" t="str">
        <f t="shared" si="417"/>
        <v/>
      </c>
    </row>
    <row r="614" spans="1:17" ht="14" customHeight="1">
      <c r="A614" s="621" t="s">
        <v>2373</v>
      </c>
      <c r="B614" s="559" t="s">
        <v>788</v>
      </c>
      <c r="C614" s="722">
        <v>0</v>
      </c>
      <c r="D614" s="722">
        <v>0</v>
      </c>
      <c r="E614" s="604">
        <f t="shared" si="423"/>
        <v>0</v>
      </c>
      <c r="F614" s="722">
        <v>0</v>
      </c>
      <c r="G614" s="604">
        <f t="shared" si="424"/>
        <v>0</v>
      </c>
      <c r="H614" s="605">
        <f>'Budget production - DÉTAIL'!G683</f>
        <v>0</v>
      </c>
      <c r="I614" s="606">
        <f t="shared" si="425"/>
        <v>0</v>
      </c>
      <c r="J614" s="730"/>
      <c r="K614" s="419" t="s">
        <v>1646</v>
      </c>
      <c r="L614" s="419" t="s">
        <v>1646</v>
      </c>
      <c r="M614" s="419" t="s">
        <v>1646</v>
      </c>
      <c r="O614" s="819" t="str">
        <f t="shared" si="415"/>
        <v/>
      </c>
      <c r="P614" s="819" t="str">
        <f t="shared" si="416"/>
        <v/>
      </c>
      <c r="Q614" s="819" t="str">
        <f t="shared" si="417"/>
        <v/>
      </c>
    </row>
    <row r="615" spans="1:17" ht="14" customHeight="1">
      <c r="A615" s="621" t="s">
        <v>2314</v>
      </c>
      <c r="B615" s="609" t="s">
        <v>2374</v>
      </c>
      <c r="C615" s="610">
        <f t="shared" ref="C615:H615" si="426">SUM(C609:C614)</f>
        <v>0</v>
      </c>
      <c r="D615" s="610">
        <f t="shared" si="426"/>
        <v>0</v>
      </c>
      <c r="E615" s="610">
        <f t="shared" si="426"/>
        <v>0</v>
      </c>
      <c r="F615" s="610">
        <f t="shared" si="426"/>
        <v>0</v>
      </c>
      <c r="G615" s="610">
        <f t="shared" si="426"/>
        <v>0</v>
      </c>
      <c r="H615" s="610">
        <f t="shared" si="426"/>
        <v>0</v>
      </c>
      <c r="I615" s="611">
        <f>+H615-G615</f>
        <v>0</v>
      </c>
      <c r="J615" s="813"/>
      <c r="K615" s="813"/>
      <c r="L615" s="813"/>
      <c r="M615" s="813"/>
      <c r="N615" s="813"/>
      <c r="O615" s="844"/>
      <c r="P615" s="844"/>
      <c r="Q615" s="844"/>
    </row>
    <row r="616" spans="1:17" ht="14" customHeight="1">
      <c r="A616" s="624"/>
      <c r="B616" s="613"/>
      <c r="C616" s="614"/>
      <c r="D616" s="614"/>
      <c r="E616" s="614"/>
      <c r="F616" s="614"/>
      <c r="G616" s="614"/>
      <c r="H616" s="614"/>
      <c r="I616" s="521"/>
      <c r="J616" s="520"/>
      <c r="K616" s="520"/>
      <c r="L616" s="520"/>
      <c r="M616" s="520"/>
      <c r="N616" s="520"/>
      <c r="O616" s="843"/>
      <c r="P616" s="843"/>
      <c r="Q616" s="843"/>
    </row>
    <row r="617" spans="1:17" ht="14" customHeight="1">
      <c r="A617" s="596" t="s">
        <v>1783</v>
      </c>
      <c r="B617" s="597" t="s">
        <v>1784</v>
      </c>
      <c r="C617" s="598"/>
      <c r="D617" s="614"/>
      <c r="E617" s="614"/>
      <c r="F617" s="614"/>
      <c r="G617" s="614"/>
      <c r="H617" s="614"/>
      <c r="I617" s="521"/>
      <c r="J617" s="520"/>
      <c r="K617" s="520"/>
      <c r="L617" s="520"/>
      <c r="M617" s="520"/>
      <c r="N617" s="520"/>
      <c r="O617" s="843"/>
      <c r="P617" s="843"/>
      <c r="Q617" s="843"/>
    </row>
    <row r="618" spans="1:17" ht="14" customHeight="1">
      <c r="A618" s="621" t="s">
        <v>2375</v>
      </c>
      <c r="B618" s="619" t="s">
        <v>2376</v>
      </c>
      <c r="C618" s="722">
        <v>0</v>
      </c>
      <c r="D618" s="722">
        <v>0</v>
      </c>
      <c r="E618" s="604">
        <f>+C618+D618</f>
        <v>0</v>
      </c>
      <c r="F618" s="722">
        <v>0</v>
      </c>
      <c r="G618" s="604">
        <f>+E618+F618</f>
        <v>0</v>
      </c>
      <c r="H618" s="605">
        <f>'Budget production - DÉTAIL'!G688</f>
        <v>0</v>
      </c>
      <c r="I618" s="606">
        <f t="shared" ref="I618:I626" si="427">+H618-G618</f>
        <v>0</v>
      </c>
      <c r="J618" s="730"/>
      <c r="K618" s="419" t="s">
        <v>1646</v>
      </c>
      <c r="L618" s="419" t="s">
        <v>1646</v>
      </c>
      <c r="M618" s="419" t="s">
        <v>1646</v>
      </c>
      <c r="O618" s="819" t="str">
        <f t="shared" si="415"/>
        <v/>
      </c>
      <c r="P618" s="819" t="str">
        <f t="shared" si="416"/>
        <v/>
      </c>
      <c r="Q618" s="819" t="str">
        <f t="shared" si="417"/>
        <v/>
      </c>
    </row>
    <row r="619" spans="1:17" ht="14" customHeight="1">
      <c r="A619" s="621" t="s">
        <v>2377</v>
      </c>
      <c r="B619" s="619" t="s">
        <v>1197</v>
      </c>
      <c r="C619" s="722">
        <v>0</v>
      </c>
      <c r="D619" s="722">
        <v>0</v>
      </c>
      <c r="E619" s="604">
        <f t="shared" ref="E619:E626" si="428">+C619+D619</f>
        <v>0</v>
      </c>
      <c r="F619" s="722">
        <v>0</v>
      </c>
      <c r="G619" s="604">
        <f t="shared" ref="G619:G626" si="429">+E619+F619</f>
        <v>0</v>
      </c>
      <c r="H619" s="605">
        <f>'Budget production - DÉTAIL'!G694</f>
        <v>0</v>
      </c>
      <c r="I619" s="606">
        <f t="shared" si="427"/>
        <v>0</v>
      </c>
      <c r="J619" s="730"/>
      <c r="K619" s="419" t="s">
        <v>1646</v>
      </c>
      <c r="L619" s="419" t="s">
        <v>1646</v>
      </c>
      <c r="M619" s="419" t="s">
        <v>1646</v>
      </c>
      <c r="O619" s="819" t="str">
        <f t="shared" si="415"/>
        <v/>
      </c>
      <c r="P619" s="819" t="str">
        <f t="shared" si="416"/>
        <v/>
      </c>
      <c r="Q619" s="819" t="str">
        <f t="shared" si="417"/>
        <v/>
      </c>
    </row>
    <row r="620" spans="1:17" ht="14" customHeight="1">
      <c r="A620" s="621" t="s">
        <v>2378</v>
      </c>
      <c r="B620" s="619" t="s">
        <v>2379</v>
      </c>
      <c r="C620" s="722">
        <v>0</v>
      </c>
      <c r="D620" s="722">
        <v>0</v>
      </c>
      <c r="E620" s="604">
        <f t="shared" si="428"/>
        <v>0</v>
      </c>
      <c r="F620" s="722">
        <v>0</v>
      </c>
      <c r="G620" s="604">
        <f t="shared" si="429"/>
        <v>0</v>
      </c>
      <c r="H620" s="605">
        <f>'Budget production - DÉTAIL'!G695</f>
        <v>0</v>
      </c>
      <c r="I620" s="606">
        <f t="shared" si="427"/>
        <v>0</v>
      </c>
      <c r="J620" s="730"/>
      <c r="K620" s="419" t="s">
        <v>1646</v>
      </c>
      <c r="L620" s="419" t="s">
        <v>1646</v>
      </c>
      <c r="M620" s="419" t="s">
        <v>1646</v>
      </c>
      <c r="O620" s="819" t="str">
        <f t="shared" si="415"/>
        <v/>
      </c>
      <c r="P620" s="819" t="str">
        <f t="shared" si="416"/>
        <v/>
      </c>
      <c r="Q620" s="819" t="str">
        <f t="shared" si="417"/>
        <v/>
      </c>
    </row>
    <row r="621" spans="1:17" ht="14" customHeight="1">
      <c r="A621" s="621" t="s">
        <v>2380</v>
      </c>
      <c r="B621" s="619" t="s">
        <v>618</v>
      </c>
      <c r="C621" s="722">
        <v>0</v>
      </c>
      <c r="D621" s="722">
        <v>0</v>
      </c>
      <c r="E621" s="604">
        <f t="shared" si="428"/>
        <v>0</v>
      </c>
      <c r="F621" s="722">
        <v>0</v>
      </c>
      <c r="G621" s="604">
        <f t="shared" si="429"/>
        <v>0</v>
      </c>
      <c r="H621" s="605">
        <f>'Budget production - DÉTAIL'!G696</f>
        <v>0</v>
      </c>
      <c r="I621" s="606">
        <f t="shared" si="427"/>
        <v>0</v>
      </c>
      <c r="J621" s="730"/>
      <c r="K621" s="419" t="s">
        <v>1646</v>
      </c>
      <c r="L621" s="419" t="s">
        <v>1646</v>
      </c>
      <c r="M621" s="419" t="s">
        <v>1646</v>
      </c>
      <c r="O621" s="819" t="str">
        <f t="shared" si="415"/>
        <v/>
      </c>
      <c r="P621" s="819" t="str">
        <f t="shared" si="416"/>
        <v/>
      </c>
      <c r="Q621" s="819" t="str">
        <f t="shared" si="417"/>
        <v/>
      </c>
    </row>
    <row r="622" spans="1:17" ht="14" customHeight="1">
      <c r="A622" s="621" t="s">
        <v>2381</v>
      </c>
      <c r="B622" s="619" t="s">
        <v>998</v>
      </c>
      <c r="C622" s="722">
        <v>0</v>
      </c>
      <c r="D622" s="722">
        <v>0</v>
      </c>
      <c r="E622" s="604">
        <f t="shared" si="428"/>
        <v>0</v>
      </c>
      <c r="F622" s="722">
        <v>0</v>
      </c>
      <c r="G622" s="604">
        <f t="shared" si="429"/>
        <v>0</v>
      </c>
      <c r="H622" s="605">
        <f>'Budget production - DÉTAIL'!G697</f>
        <v>0</v>
      </c>
      <c r="I622" s="606">
        <f t="shared" si="427"/>
        <v>0</v>
      </c>
      <c r="J622" s="730"/>
      <c r="K622" s="419" t="s">
        <v>1646</v>
      </c>
      <c r="L622" s="419" t="s">
        <v>1646</v>
      </c>
      <c r="M622" s="419" t="s">
        <v>1646</v>
      </c>
      <c r="O622" s="819" t="str">
        <f t="shared" si="415"/>
        <v/>
      </c>
      <c r="P622" s="819" t="str">
        <f t="shared" si="416"/>
        <v/>
      </c>
      <c r="Q622" s="819" t="str">
        <f t="shared" si="417"/>
        <v/>
      </c>
    </row>
    <row r="623" spans="1:17" ht="14" customHeight="1">
      <c r="A623" s="621" t="s">
        <v>2382</v>
      </c>
      <c r="B623" s="619" t="s">
        <v>1076</v>
      </c>
      <c r="C623" s="722">
        <v>0</v>
      </c>
      <c r="D623" s="722">
        <v>0</v>
      </c>
      <c r="E623" s="604">
        <f t="shared" si="428"/>
        <v>0</v>
      </c>
      <c r="F623" s="722">
        <v>0</v>
      </c>
      <c r="G623" s="604">
        <f t="shared" si="429"/>
        <v>0</v>
      </c>
      <c r="H623" s="605">
        <f>'Budget production - DÉTAIL'!G698</f>
        <v>0</v>
      </c>
      <c r="I623" s="606">
        <f t="shared" si="427"/>
        <v>0</v>
      </c>
      <c r="J623" s="730"/>
      <c r="K623" s="419" t="s">
        <v>1646</v>
      </c>
      <c r="L623" s="419" t="s">
        <v>1646</v>
      </c>
      <c r="M623" s="419" t="s">
        <v>1646</v>
      </c>
      <c r="O623" s="819" t="str">
        <f t="shared" si="415"/>
        <v/>
      </c>
      <c r="P623" s="819" t="str">
        <f t="shared" si="416"/>
        <v/>
      </c>
      <c r="Q623" s="819" t="str">
        <f t="shared" si="417"/>
        <v/>
      </c>
    </row>
    <row r="624" spans="1:17" ht="14" customHeight="1">
      <c r="A624" s="621" t="s">
        <v>2383</v>
      </c>
      <c r="B624" s="619" t="s">
        <v>2384</v>
      </c>
      <c r="C624" s="722">
        <v>0</v>
      </c>
      <c r="D624" s="722">
        <v>0</v>
      </c>
      <c r="E624" s="604">
        <f t="shared" si="428"/>
        <v>0</v>
      </c>
      <c r="F624" s="722">
        <v>0</v>
      </c>
      <c r="G624" s="604">
        <f t="shared" si="429"/>
        <v>0</v>
      </c>
      <c r="H624" s="605">
        <f>'Budget production - DÉTAIL'!G699</f>
        <v>0</v>
      </c>
      <c r="I624" s="606">
        <f t="shared" si="427"/>
        <v>0</v>
      </c>
      <c r="J624" s="730"/>
      <c r="K624" s="419" t="s">
        <v>1646</v>
      </c>
      <c r="L624" s="419" t="s">
        <v>1646</v>
      </c>
      <c r="M624" s="419" t="s">
        <v>1646</v>
      </c>
      <c r="O624" s="819" t="str">
        <f t="shared" si="415"/>
        <v/>
      </c>
      <c r="P624" s="819" t="str">
        <f t="shared" si="416"/>
        <v/>
      </c>
      <c r="Q624" s="819" t="str">
        <f t="shared" si="417"/>
        <v/>
      </c>
    </row>
    <row r="625" spans="1:17" ht="14" customHeight="1">
      <c r="A625" s="621" t="s">
        <v>2385</v>
      </c>
      <c r="B625" s="619" t="s">
        <v>2386</v>
      </c>
      <c r="C625" s="722">
        <v>0</v>
      </c>
      <c r="D625" s="722">
        <v>0</v>
      </c>
      <c r="E625" s="604">
        <f>+C625+D625</f>
        <v>0</v>
      </c>
      <c r="F625" s="722">
        <v>0</v>
      </c>
      <c r="G625" s="604">
        <f>+E625+F625</f>
        <v>0</v>
      </c>
      <c r="H625" s="605">
        <f>'Budget production - DÉTAIL'!G700</f>
        <v>0</v>
      </c>
      <c r="I625" s="606">
        <f t="shared" si="427"/>
        <v>0</v>
      </c>
      <c r="J625" s="730"/>
      <c r="K625" s="419" t="s">
        <v>1646</v>
      </c>
      <c r="L625" s="419" t="s">
        <v>1646</v>
      </c>
      <c r="M625" s="419" t="s">
        <v>1646</v>
      </c>
      <c r="O625" s="819" t="str">
        <f t="shared" si="415"/>
        <v/>
      </c>
      <c r="P625" s="819" t="str">
        <f t="shared" si="416"/>
        <v/>
      </c>
      <c r="Q625" s="819" t="str">
        <f t="shared" si="417"/>
        <v/>
      </c>
    </row>
    <row r="626" spans="1:17" ht="14" customHeight="1">
      <c r="A626" s="621" t="s">
        <v>2387</v>
      </c>
      <c r="B626" s="559" t="s">
        <v>788</v>
      </c>
      <c r="C626" s="722">
        <v>0</v>
      </c>
      <c r="D626" s="722">
        <v>0</v>
      </c>
      <c r="E626" s="604">
        <f t="shared" si="428"/>
        <v>0</v>
      </c>
      <c r="F626" s="722">
        <v>0</v>
      </c>
      <c r="G626" s="604">
        <f t="shared" si="429"/>
        <v>0</v>
      </c>
      <c r="H626" s="605">
        <f>'Budget production - DÉTAIL'!G701</f>
        <v>0</v>
      </c>
      <c r="I626" s="606">
        <f t="shared" si="427"/>
        <v>0</v>
      </c>
      <c r="J626" s="730"/>
      <c r="K626" s="419" t="s">
        <v>1646</v>
      </c>
      <c r="L626" s="419" t="s">
        <v>1646</v>
      </c>
      <c r="M626" s="419" t="s">
        <v>1646</v>
      </c>
      <c r="O626" s="819" t="str">
        <f t="shared" si="415"/>
        <v/>
      </c>
      <c r="P626" s="819" t="str">
        <f t="shared" si="416"/>
        <v/>
      </c>
      <c r="Q626" s="819" t="str">
        <f t="shared" si="417"/>
        <v/>
      </c>
    </row>
    <row r="627" spans="1:17" ht="14" customHeight="1">
      <c r="A627" s="621" t="s">
        <v>2314</v>
      </c>
      <c r="B627" s="609" t="s">
        <v>2388</v>
      </c>
      <c r="C627" s="610">
        <f t="shared" ref="C627:H627" si="430">SUM(C618:C626)</f>
        <v>0</v>
      </c>
      <c r="D627" s="610">
        <f t="shared" si="430"/>
        <v>0</v>
      </c>
      <c r="E627" s="610">
        <f t="shared" si="430"/>
        <v>0</v>
      </c>
      <c r="F627" s="610">
        <f t="shared" si="430"/>
        <v>0</v>
      </c>
      <c r="G627" s="610">
        <f t="shared" si="430"/>
        <v>0</v>
      </c>
      <c r="H627" s="610">
        <f t="shared" si="430"/>
        <v>0</v>
      </c>
      <c r="I627" s="611">
        <f>+H627-G627</f>
        <v>0</v>
      </c>
      <c r="J627" s="813"/>
      <c r="K627" s="813"/>
      <c r="L627" s="813"/>
      <c r="M627" s="813"/>
      <c r="N627" s="813"/>
      <c r="O627" s="844"/>
      <c r="P627" s="844"/>
      <c r="Q627" s="844"/>
    </row>
    <row r="628" spans="1:17" ht="14" customHeight="1">
      <c r="A628" s="624"/>
      <c r="B628" s="613"/>
      <c r="C628" s="614"/>
      <c r="D628" s="614"/>
      <c r="E628" s="614"/>
      <c r="F628" s="614"/>
      <c r="G628" s="614"/>
      <c r="H628" s="614"/>
      <c r="I628" s="521"/>
      <c r="J628" s="520"/>
      <c r="K628" s="520"/>
      <c r="L628" s="520"/>
      <c r="M628" s="520"/>
      <c r="N628" s="520"/>
      <c r="O628" s="843"/>
      <c r="P628" s="843"/>
      <c r="Q628" s="843"/>
    </row>
    <row r="629" spans="1:17" ht="14" customHeight="1">
      <c r="A629" s="596" t="s">
        <v>1785</v>
      </c>
      <c r="B629" s="597" t="s">
        <v>1786</v>
      </c>
      <c r="C629" s="598"/>
      <c r="D629" s="614"/>
      <c r="E629" s="614"/>
      <c r="F629" s="614"/>
      <c r="G629" s="614"/>
      <c r="H629" s="614"/>
      <c r="I629" s="521"/>
      <c r="J629" s="520"/>
      <c r="K629" s="520"/>
      <c r="L629" s="520"/>
      <c r="M629" s="520"/>
      <c r="N629" s="520"/>
      <c r="O629" s="843"/>
      <c r="P629" s="843"/>
      <c r="Q629" s="843"/>
    </row>
    <row r="630" spans="1:17" ht="14" customHeight="1">
      <c r="A630" s="621" t="s">
        <v>2389</v>
      </c>
      <c r="B630" s="619" t="s">
        <v>2390</v>
      </c>
      <c r="C630" s="722">
        <v>0</v>
      </c>
      <c r="D630" s="722">
        <v>0</v>
      </c>
      <c r="E630" s="604">
        <f>+C630+D630</f>
        <v>0</v>
      </c>
      <c r="F630" s="722">
        <v>0</v>
      </c>
      <c r="G630" s="604">
        <f>+E630+F630</f>
        <v>0</v>
      </c>
      <c r="H630" s="605">
        <f>'Budget production - DÉTAIL'!G706</f>
        <v>0</v>
      </c>
      <c r="I630" s="606">
        <f t="shared" ref="I630:I635" si="431">+H630-G630</f>
        <v>0</v>
      </c>
      <c r="J630" s="730"/>
      <c r="K630" s="419" t="s">
        <v>1646</v>
      </c>
      <c r="L630" s="419" t="s">
        <v>1646</v>
      </c>
      <c r="M630" s="419" t="s">
        <v>1646</v>
      </c>
      <c r="O630" s="819" t="str">
        <f t="shared" si="415"/>
        <v/>
      </c>
      <c r="P630" s="819" t="str">
        <f t="shared" si="416"/>
        <v/>
      </c>
      <c r="Q630" s="819" t="str">
        <f t="shared" si="417"/>
        <v/>
      </c>
    </row>
    <row r="631" spans="1:17" ht="14" customHeight="1">
      <c r="A631" s="621" t="s">
        <v>2391</v>
      </c>
      <c r="B631" s="619" t="s">
        <v>2392</v>
      </c>
      <c r="C631" s="722">
        <v>0</v>
      </c>
      <c r="D631" s="722">
        <v>0</v>
      </c>
      <c r="E631" s="604">
        <f>+C631+D631</f>
        <v>0</v>
      </c>
      <c r="F631" s="722">
        <v>0</v>
      </c>
      <c r="G631" s="604">
        <f>+E631+F631</f>
        <v>0</v>
      </c>
      <c r="H631" s="605">
        <f>'Budget production - DÉTAIL'!G711</f>
        <v>0</v>
      </c>
      <c r="I631" s="606">
        <f t="shared" si="431"/>
        <v>0</v>
      </c>
      <c r="J631" s="730"/>
      <c r="K631" s="419" t="s">
        <v>1646</v>
      </c>
      <c r="L631" s="419" t="s">
        <v>1646</v>
      </c>
      <c r="M631" s="419" t="s">
        <v>1646</v>
      </c>
      <c r="O631" s="819" t="str">
        <f t="shared" si="415"/>
        <v/>
      </c>
      <c r="P631" s="819" t="str">
        <f t="shared" si="416"/>
        <v/>
      </c>
      <c r="Q631" s="819" t="str">
        <f t="shared" si="417"/>
        <v/>
      </c>
    </row>
    <row r="632" spans="1:17" ht="14" customHeight="1">
      <c r="A632" s="621" t="s">
        <v>2393</v>
      </c>
      <c r="B632" s="619" t="s">
        <v>2394</v>
      </c>
      <c r="C632" s="722">
        <v>0</v>
      </c>
      <c r="D632" s="722">
        <v>0</v>
      </c>
      <c r="E632" s="604">
        <f>+C632+D632</f>
        <v>0</v>
      </c>
      <c r="F632" s="722">
        <v>0</v>
      </c>
      <c r="G632" s="604">
        <f>+E632+F632</f>
        <v>0</v>
      </c>
      <c r="H632" s="605">
        <f>'Budget production - DÉTAIL'!G714</f>
        <v>0</v>
      </c>
      <c r="I632" s="606">
        <f t="shared" si="431"/>
        <v>0</v>
      </c>
      <c r="J632" s="730"/>
      <c r="K632" s="419" t="s">
        <v>1646</v>
      </c>
      <c r="L632" s="419" t="s">
        <v>1646</v>
      </c>
      <c r="M632" s="419" t="s">
        <v>1646</v>
      </c>
      <c r="O632" s="819" t="str">
        <f t="shared" si="415"/>
        <v/>
      </c>
      <c r="P632" s="819" t="str">
        <f t="shared" si="416"/>
        <v/>
      </c>
      <c r="Q632" s="819" t="str">
        <f t="shared" si="417"/>
        <v/>
      </c>
    </row>
    <row r="633" spans="1:17" ht="14" customHeight="1">
      <c r="A633" s="621" t="s">
        <v>2395</v>
      </c>
      <c r="B633" s="619" t="s">
        <v>2396</v>
      </c>
      <c r="C633" s="722">
        <v>0</v>
      </c>
      <c r="D633" s="722">
        <v>0</v>
      </c>
      <c r="E633" s="604">
        <f>+C633+D633</f>
        <v>0</v>
      </c>
      <c r="F633" s="722">
        <v>0</v>
      </c>
      <c r="G633" s="604">
        <f>+E633+F633</f>
        <v>0</v>
      </c>
      <c r="H633" s="605">
        <f>'Budget production - DÉTAIL'!G715</f>
        <v>0</v>
      </c>
      <c r="I633" s="606">
        <f t="shared" si="431"/>
        <v>0</v>
      </c>
      <c r="J633" s="730"/>
      <c r="K633" s="419" t="s">
        <v>1646</v>
      </c>
      <c r="L633" s="419" t="s">
        <v>1646</v>
      </c>
      <c r="M633" s="419" t="s">
        <v>1646</v>
      </c>
      <c r="O633" s="819" t="str">
        <f t="shared" si="415"/>
        <v/>
      </c>
      <c r="P633" s="819" t="str">
        <f t="shared" si="416"/>
        <v/>
      </c>
      <c r="Q633" s="819" t="str">
        <f t="shared" si="417"/>
        <v/>
      </c>
    </row>
    <row r="634" spans="1:17" ht="14" customHeight="1">
      <c r="A634" s="621" t="s">
        <v>2397</v>
      </c>
      <c r="B634" s="559" t="s">
        <v>788</v>
      </c>
      <c r="C634" s="722">
        <v>0</v>
      </c>
      <c r="D634" s="722">
        <v>0</v>
      </c>
      <c r="E634" s="604">
        <f>+C634+D634</f>
        <v>0</v>
      </c>
      <c r="F634" s="722">
        <v>0</v>
      </c>
      <c r="G634" s="604">
        <f>+E634+F634</f>
        <v>0</v>
      </c>
      <c r="H634" s="605">
        <f>'Budget production - DÉTAIL'!G716</f>
        <v>0</v>
      </c>
      <c r="I634" s="606">
        <f t="shared" si="431"/>
        <v>0</v>
      </c>
      <c r="J634" s="730"/>
      <c r="K634" s="419" t="s">
        <v>1646</v>
      </c>
      <c r="L634" s="419" t="s">
        <v>1646</v>
      </c>
      <c r="M634" s="419" t="s">
        <v>1646</v>
      </c>
      <c r="O634" s="819" t="str">
        <f t="shared" si="415"/>
        <v/>
      </c>
      <c r="P634" s="819" t="str">
        <f t="shared" si="416"/>
        <v/>
      </c>
      <c r="Q634" s="819" t="str">
        <f t="shared" si="417"/>
        <v/>
      </c>
    </row>
    <row r="635" spans="1:17" ht="14" customHeight="1">
      <c r="A635" s="621" t="s">
        <v>2314</v>
      </c>
      <c r="B635" s="609" t="s">
        <v>2398</v>
      </c>
      <c r="C635" s="610">
        <f t="shared" ref="C635:H635" si="432">SUM(C630:C634)</f>
        <v>0</v>
      </c>
      <c r="D635" s="610">
        <f t="shared" si="432"/>
        <v>0</v>
      </c>
      <c r="E635" s="610">
        <f t="shared" si="432"/>
        <v>0</v>
      </c>
      <c r="F635" s="610">
        <f t="shared" si="432"/>
        <v>0</v>
      </c>
      <c r="G635" s="610">
        <f t="shared" si="432"/>
        <v>0</v>
      </c>
      <c r="H635" s="610">
        <f t="shared" si="432"/>
        <v>0</v>
      </c>
      <c r="I635" s="611">
        <f t="shared" si="431"/>
        <v>0</v>
      </c>
      <c r="J635" s="813"/>
      <c r="K635" s="813"/>
      <c r="L635" s="813"/>
      <c r="M635" s="813"/>
      <c r="N635" s="813"/>
      <c r="O635" s="844"/>
      <c r="P635" s="844"/>
      <c r="Q635" s="844"/>
    </row>
    <row r="636" spans="1:17" ht="14" customHeight="1">
      <c r="A636" s="621"/>
      <c r="B636" s="613"/>
      <c r="C636" s="614"/>
      <c r="D636" s="614"/>
      <c r="E636" s="614"/>
      <c r="F636" s="614"/>
      <c r="G636" s="614"/>
      <c r="H636" s="614"/>
      <c r="I636" s="521"/>
      <c r="J636" s="520"/>
      <c r="K636" s="520"/>
      <c r="L636" s="520"/>
      <c r="M636" s="520"/>
      <c r="N636" s="520"/>
      <c r="O636" s="843"/>
      <c r="P636" s="843"/>
      <c r="Q636" s="843"/>
    </row>
    <row r="637" spans="1:17" ht="14" customHeight="1">
      <c r="A637" s="596" t="s">
        <v>1787</v>
      </c>
      <c r="B637" s="597" t="s">
        <v>967</v>
      </c>
      <c r="C637" s="598"/>
      <c r="D637" s="614"/>
      <c r="E637" s="614"/>
      <c r="F637" s="614"/>
      <c r="G637" s="614"/>
      <c r="H637" s="614"/>
      <c r="I637" s="521"/>
      <c r="J637" s="520"/>
      <c r="K637" s="520"/>
      <c r="L637" s="520"/>
      <c r="M637" s="520"/>
      <c r="N637" s="520"/>
      <c r="O637" s="843"/>
      <c r="P637" s="843"/>
      <c r="Q637" s="843"/>
    </row>
    <row r="638" spans="1:17" ht="14" customHeight="1">
      <c r="A638" s="621" t="s">
        <v>2399</v>
      </c>
      <c r="B638" s="619" t="s">
        <v>2400</v>
      </c>
      <c r="C638" s="722">
        <v>0</v>
      </c>
      <c r="D638" s="722">
        <v>0</v>
      </c>
      <c r="E638" s="604">
        <f>+C638+D638</f>
        <v>0</v>
      </c>
      <c r="F638" s="722">
        <v>0</v>
      </c>
      <c r="G638" s="604">
        <f>+E638+F638</f>
        <v>0</v>
      </c>
      <c r="H638" s="605">
        <f>'Budget production - DÉTAIL'!G721</f>
        <v>0</v>
      </c>
      <c r="I638" s="606">
        <f t="shared" ref="I638:I652" si="433">+H638-G638</f>
        <v>0</v>
      </c>
      <c r="J638" s="730"/>
      <c r="K638" s="419" t="s">
        <v>1646</v>
      </c>
      <c r="L638" s="419" t="s">
        <v>1646</v>
      </c>
      <c r="M638" s="419" t="s">
        <v>1646</v>
      </c>
      <c r="O638" s="819" t="str">
        <f t="shared" si="415"/>
        <v/>
      </c>
      <c r="P638" s="819" t="str">
        <f t="shared" si="416"/>
        <v/>
      </c>
      <c r="Q638" s="819" t="str">
        <f t="shared" si="417"/>
        <v/>
      </c>
    </row>
    <row r="639" spans="1:17" ht="14" customHeight="1">
      <c r="A639" s="621" t="s">
        <v>2401</v>
      </c>
      <c r="B639" s="619" t="s">
        <v>2384</v>
      </c>
      <c r="C639" s="722">
        <v>0</v>
      </c>
      <c r="D639" s="722">
        <v>0</v>
      </c>
      <c r="E639" s="604">
        <f t="shared" ref="E639:E652" si="434">+C639+D639</f>
        <v>0</v>
      </c>
      <c r="F639" s="722">
        <v>0</v>
      </c>
      <c r="G639" s="604">
        <f t="shared" ref="G639:G652" si="435">+E639+F639</f>
        <v>0</v>
      </c>
      <c r="H639" s="605">
        <f>'Budget production - DÉTAIL'!G722</f>
        <v>0</v>
      </c>
      <c r="I639" s="606">
        <f t="shared" si="433"/>
        <v>0</v>
      </c>
      <c r="J639" s="730"/>
      <c r="K639" s="419" t="s">
        <v>1646</v>
      </c>
      <c r="L639" s="419" t="s">
        <v>1646</v>
      </c>
      <c r="M639" s="419" t="s">
        <v>1646</v>
      </c>
      <c r="O639" s="819" t="str">
        <f t="shared" si="415"/>
        <v/>
      </c>
      <c r="P639" s="819" t="str">
        <f t="shared" si="416"/>
        <v/>
      </c>
      <c r="Q639" s="819" t="str">
        <f t="shared" si="417"/>
        <v/>
      </c>
    </row>
    <row r="640" spans="1:17" ht="14" customHeight="1">
      <c r="A640" s="621" t="s">
        <v>2402</v>
      </c>
      <c r="B640" s="619" t="s">
        <v>2403</v>
      </c>
      <c r="C640" s="722">
        <v>0</v>
      </c>
      <c r="D640" s="722">
        <v>0</v>
      </c>
      <c r="E640" s="604">
        <f t="shared" si="434"/>
        <v>0</v>
      </c>
      <c r="F640" s="722">
        <v>0</v>
      </c>
      <c r="G640" s="604">
        <f t="shared" si="435"/>
        <v>0</v>
      </c>
      <c r="H640" s="605">
        <f>'Budget production - DÉTAIL'!G723</f>
        <v>0</v>
      </c>
      <c r="I640" s="606">
        <f t="shared" si="433"/>
        <v>0</v>
      </c>
      <c r="J640" s="730"/>
      <c r="K640" s="419" t="s">
        <v>1646</v>
      </c>
      <c r="L640" s="419" t="s">
        <v>1646</v>
      </c>
      <c r="M640" s="419" t="s">
        <v>1646</v>
      </c>
      <c r="O640" s="819" t="str">
        <f t="shared" si="415"/>
        <v/>
      </c>
      <c r="P640" s="819" t="str">
        <f t="shared" si="416"/>
        <v/>
      </c>
      <c r="Q640" s="819" t="str">
        <f t="shared" si="417"/>
        <v/>
      </c>
    </row>
    <row r="641" spans="1:17" ht="14" customHeight="1">
      <c r="A641" s="621" t="s">
        <v>2404</v>
      </c>
      <c r="B641" s="619" t="s">
        <v>2405</v>
      </c>
      <c r="C641" s="722">
        <v>0</v>
      </c>
      <c r="D641" s="722">
        <v>0</v>
      </c>
      <c r="E641" s="604">
        <f t="shared" si="434"/>
        <v>0</v>
      </c>
      <c r="F641" s="722">
        <v>0</v>
      </c>
      <c r="G641" s="604">
        <f t="shared" si="435"/>
        <v>0</v>
      </c>
      <c r="H641" s="605">
        <f>'Budget production - DÉTAIL'!G724</f>
        <v>0</v>
      </c>
      <c r="I641" s="606">
        <f t="shared" si="433"/>
        <v>0</v>
      </c>
      <c r="J641" s="730"/>
      <c r="K641" s="419" t="s">
        <v>1646</v>
      </c>
      <c r="L641" s="419" t="s">
        <v>1646</v>
      </c>
      <c r="M641" s="419" t="s">
        <v>1646</v>
      </c>
      <c r="O641" s="819" t="str">
        <f t="shared" si="415"/>
        <v/>
      </c>
      <c r="P641" s="819" t="str">
        <f t="shared" si="416"/>
        <v/>
      </c>
      <c r="Q641" s="819" t="str">
        <f t="shared" si="417"/>
        <v/>
      </c>
    </row>
    <row r="642" spans="1:17" ht="14" customHeight="1">
      <c r="A642" s="621" t="s">
        <v>2406</v>
      </c>
      <c r="B642" s="619" t="s">
        <v>2407</v>
      </c>
      <c r="C642" s="722">
        <v>0</v>
      </c>
      <c r="D642" s="722">
        <v>0</v>
      </c>
      <c r="E642" s="604">
        <f t="shared" si="434"/>
        <v>0</v>
      </c>
      <c r="F642" s="722">
        <v>0</v>
      </c>
      <c r="G642" s="604">
        <f t="shared" si="435"/>
        <v>0</v>
      </c>
      <c r="H642" s="605">
        <f>'Budget production - DÉTAIL'!G725</f>
        <v>0</v>
      </c>
      <c r="I642" s="606">
        <f t="shared" si="433"/>
        <v>0</v>
      </c>
      <c r="J642" s="730"/>
      <c r="K642" s="419" t="s">
        <v>1646</v>
      </c>
      <c r="L642" s="419" t="s">
        <v>1646</v>
      </c>
      <c r="M642" s="419" t="s">
        <v>1646</v>
      </c>
      <c r="O642" s="819" t="str">
        <f t="shared" si="415"/>
        <v/>
      </c>
      <c r="P642" s="819" t="str">
        <f t="shared" si="416"/>
        <v/>
      </c>
      <c r="Q642" s="819" t="str">
        <f t="shared" si="417"/>
        <v/>
      </c>
    </row>
    <row r="643" spans="1:17" ht="14" customHeight="1">
      <c r="A643" s="621" t="s">
        <v>2408</v>
      </c>
      <c r="B643" s="619" t="s">
        <v>2409</v>
      </c>
      <c r="C643" s="722">
        <v>0</v>
      </c>
      <c r="D643" s="722">
        <v>0</v>
      </c>
      <c r="E643" s="604">
        <f t="shared" si="434"/>
        <v>0</v>
      </c>
      <c r="F643" s="722">
        <v>0</v>
      </c>
      <c r="G643" s="604">
        <f t="shared" si="435"/>
        <v>0</v>
      </c>
      <c r="H643" s="605">
        <f>'Budget production - DÉTAIL'!G726</f>
        <v>0</v>
      </c>
      <c r="I643" s="606">
        <f t="shared" si="433"/>
        <v>0</v>
      </c>
      <c r="J643" s="730"/>
      <c r="K643" s="419" t="s">
        <v>1646</v>
      </c>
      <c r="L643" s="419" t="s">
        <v>1646</v>
      </c>
      <c r="M643" s="419" t="s">
        <v>1646</v>
      </c>
      <c r="O643" s="819" t="str">
        <f t="shared" si="415"/>
        <v/>
      </c>
      <c r="P643" s="819" t="str">
        <f t="shared" si="416"/>
        <v/>
      </c>
      <c r="Q643" s="819" t="str">
        <f t="shared" si="417"/>
        <v/>
      </c>
    </row>
    <row r="644" spans="1:17" ht="14" customHeight="1">
      <c r="A644" s="621" t="s">
        <v>2410</v>
      </c>
      <c r="B644" s="619" t="s">
        <v>2411</v>
      </c>
      <c r="C644" s="722">
        <v>0</v>
      </c>
      <c r="D644" s="722">
        <v>0</v>
      </c>
      <c r="E644" s="604">
        <f t="shared" si="434"/>
        <v>0</v>
      </c>
      <c r="F644" s="722">
        <v>0</v>
      </c>
      <c r="G644" s="604">
        <f t="shared" si="435"/>
        <v>0</v>
      </c>
      <c r="H644" s="605">
        <f>'Budget production - DÉTAIL'!G727</f>
        <v>0</v>
      </c>
      <c r="I644" s="606">
        <f t="shared" si="433"/>
        <v>0</v>
      </c>
      <c r="J644" s="730"/>
      <c r="K644" s="419" t="s">
        <v>1646</v>
      </c>
      <c r="L644" s="419" t="s">
        <v>1646</v>
      </c>
      <c r="M644" s="419" t="s">
        <v>1646</v>
      </c>
      <c r="O644" s="819" t="str">
        <f t="shared" si="415"/>
        <v/>
      </c>
      <c r="P644" s="819" t="str">
        <f t="shared" si="416"/>
        <v/>
      </c>
      <c r="Q644" s="819" t="str">
        <f t="shared" si="417"/>
        <v/>
      </c>
    </row>
    <row r="645" spans="1:17" ht="14" customHeight="1">
      <c r="A645" s="621" t="s">
        <v>2412</v>
      </c>
      <c r="B645" s="523" t="s">
        <v>2413</v>
      </c>
      <c r="C645" s="722">
        <v>0</v>
      </c>
      <c r="D645" s="722">
        <v>0</v>
      </c>
      <c r="E645" s="604">
        <f t="shared" si="434"/>
        <v>0</v>
      </c>
      <c r="F645" s="722">
        <v>0</v>
      </c>
      <c r="G645" s="604">
        <f t="shared" si="435"/>
        <v>0</v>
      </c>
      <c r="H645" s="605">
        <f>'Budget production - DÉTAIL'!G728</f>
        <v>0</v>
      </c>
      <c r="I645" s="606">
        <f t="shared" si="433"/>
        <v>0</v>
      </c>
      <c r="J645" s="730"/>
      <c r="K645" s="419" t="s">
        <v>1646</v>
      </c>
      <c r="L645" s="419" t="s">
        <v>1646</v>
      </c>
      <c r="M645" s="419" t="s">
        <v>1646</v>
      </c>
      <c r="O645" s="819" t="str">
        <f t="shared" si="415"/>
        <v/>
      </c>
      <c r="P645" s="819" t="str">
        <f t="shared" si="416"/>
        <v/>
      </c>
      <c r="Q645" s="819" t="str">
        <f t="shared" si="417"/>
        <v/>
      </c>
    </row>
    <row r="646" spans="1:17" ht="14" customHeight="1">
      <c r="A646" s="621" t="s">
        <v>2414</v>
      </c>
      <c r="B646" s="619" t="s">
        <v>2415</v>
      </c>
      <c r="C646" s="722">
        <v>0</v>
      </c>
      <c r="D646" s="722">
        <v>0</v>
      </c>
      <c r="E646" s="604">
        <f t="shared" si="434"/>
        <v>0</v>
      </c>
      <c r="F646" s="722">
        <v>0</v>
      </c>
      <c r="G646" s="604">
        <f t="shared" si="435"/>
        <v>0</v>
      </c>
      <c r="H646" s="605">
        <f>'Budget production - DÉTAIL'!G729</f>
        <v>0</v>
      </c>
      <c r="I646" s="606">
        <f t="shared" si="433"/>
        <v>0</v>
      </c>
      <c r="J646" s="730"/>
      <c r="K646" s="419" t="s">
        <v>1646</v>
      </c>
      <c r="L646" s="419" t="s">
        <v>1646</v>
      </c>
      <c r="M646" s="419" t="s">
        <v>1646</v>
      </c>
      <c r="O646" s="819" t="str">
        <f t="shared" si="415"/>
        <v/>
      </c>
      <c r="P646" s="819" t="str">
        <f t="shared" si="416"/>
        <v/>
      </c>
      <c r="Q646" s="819" t="str">
        <f t="shared" si="417"/>
        <v/>
      </c>
    </row>
    <row r="647" spans="1:17" ht="14" customHeight="1">
      <c r="A647" s="621" t="s">
        <v>2416</v>
      </c>
      <c r="B647" s="619" t="s">
        <v>1061</v>
      </c>
      <c r="C647" s="722">
        <v>0</v>
      </c>
      <c r="D647" s="722">
        <v>0</v>
      </c>
      <c r="E647" s="604">
        <f t="shared" si="434"/>
        <v>0</v>
      </c>
      <c r="F647" s="722">
        <v>0</v>
      </c>
      <c r="G647" s="604">
        <f t="shared" si="435"/>
        <v>0</v>
      </c>
      <c r="H647" s="605">
        <f>'Budget production - DÉTAIL'!G732</f>
        <v>0</v>
      </c>
      <c r="I647" s="606">
        <f t="shared" si="433"/>
        <v>0</v>
      </c>
      <c r="J647" s="730"/>
      <c r="K647" s="419" t="s">
        <v>1646</v>
      </c>
      <c r="L647" s="419" t="s">
        <v>1646</v>
      </c>
      <c r="M647" s="419" t="s">
        <v>1646</v>
      </c>
      <c r="O647" s="819" t="str">
        <f t="shared" si="415"/>
        <v/>
      </c>
      <c r="P647" s="819" t="str">
        <f t="shared" si="416"/>
        <v/>
      </c>
      <c r="Q647" s="819" t="str">
        <f t="shared" si="417"/>
        <v/>
      </c>
    </row>
    <row r="648" spans="1:17" ht="14" customHeight="1">
      <c r="A648" s="621" t="s">
        <v>2417</v>
      </c>
      <c r="B648" s="619" t="s">
        <v>2418</v>
      </c>
      <c r="C648" s="722">
        <v>0</v>
      </c>
      <c r="D648" s="722">
        <v>0</v>
      </c>
      <c r="E648" s="604">
        <f t="shared" si="434"/>
        <v>0</v>
      </c>
      <c r="F648" s="722">
        <v>0</v>
      </c>
      <c r="G648" s="604">
        <f t="shared" si="435"/>
        <v>0</v>
      </c>
      <c r="H648" s="605">
        <f>'Budget production - DÉTAIL'!G733</f>
        <v>0</v>
      </c>
      <c r="I648" s="606">
        <f t="shared" si="433"/>
        <v>0</v>
      </c>
      <c r="J648" s="730"/>
      <c r="K648" s="419" t="s">
        <v>1646</v>
      </c>
      <c r="L648" s="419" t="s">
        <v>1646</v>
      </c>
      <c r="M648" s="419" t="s">
        <v>1646</v>
      </c>
      <c r="O648" s="819" t="str">
        <f t="shared" si="415"/>
        <v/>
      </c>
      <c r="P648" s="819" t="str">
        <f t="shared" si="416"/>
        <v/>
      </c>
      <c r="Q648" s="819" t="str">
        <f t="shared" si="417"/>
        <v/>
      </c>
    </row>
    <row r="649" spans="1:17" ht="14" customHeight="1">
      <c r="A649" s="621" t="s">
        <v>2419</v>
      </c>
      <c r="B649" s="619" t="s">
        <v>2420</v>
      </c>
      <c r="C649" s="722">
        <v>0</v>
      </c>
      <c r="D649" s="722">
        <v>0</v>
      </c>
      <c r="E649" s="604">
        <f t="shared" si="434"/>
        <v>0</v>
      </c>
      <c r="F649" s="722">
        <v>0</v>
      </c>
      <c r="G649" s="604">
        <f t="shared" si="435"/>
        <v>0</v>
      </c>
      <c r="H649" s="605">
        <f>'Budget production - DÉTAIL'!G734</f>
        <v>0</v>
      </c>
      <c r="I649" s="606">
        <f t="shared" si="433"/>
        <v>0</v>
      </c>
      <c r="J649" s="730"/>
      <c r="K649" s="419" t="s">
        <v>1646</v>
      </c>
      <c r="L649" s="419" t="s">
        <v>1646</v>
      </c>
      <c r="M649" s="419" t="s">
        <v>1646</v>
      </c>
      <c r="O649" s="819" t="str">
        <f t="shared" si="415"/>
        <v/>
      </c>
      <c r="P649" s="819" t="str">
        <f t="shared" si="416"/>
        <v/>
      </c>
      <c r="Q649" s="819" t="str">
        <f t="shared" si="417"/>
        <v/>
      </c>
    </row>
    <row r="650" spans="1:17" ht="14" customHeight="1">
      <c r="A650" s="621" t="s">
        <v>2421</v>
      </c>
      <c r="B650" s="523" t="s">
        <v>2422</v>
      </c>
      <c r="C650" s="722">
        <v>0</v>
      </c>
      <c r="D650" s="722">
        <v>0</v>
      </c>
      <c r="E650" s="604">
        <f>+C650+D650</f>
        <v>0</v>
      </c>
      <c r="F650" s="722">
        <v>0</v>
      </c>
      <c r="G650" s="604">
        <f>+E650+F650</f>
        <v>0</v>
      </c>
      <c r="H650" s="605">
        <f>'Budget production - DÉTAIL'!G735</f>
        <v>0</v>
      </c>
      <c r="I650" s="606">
        <f>+H650-G650</f>
        <v>0</v>
      </c>
      <c r="J650" s="730"/>
      <c r="K650" s="419" t="s">
        <v>1646</v>
      </c>
      <c r="L650" s="419" t="s">
        <v>1646</v>
      </c>
      <c r="M650" s="419" t="s">
        <v>1646</v>
      </c>
      <c r="O650" s="819" t="str">
        <f t="shared" ref="O650:O716" si="436">IF(OR(K650="Oui",K650="Yes"),G650,"")</f>
        <v/>
      </c>
      <c r="P650" s="819" t="str">
        <f t="shared" ref="P650:P716" si="437">IF(OR(L650="Oui",L650="Yes"),G650,"")</f>
        <v/>
      </c>
      <c r="Q650" s="819" t="str">
        <f t="shared" ref="Q650:Q716" si="438">IF(OR(M650="Oui",M650="Yes"),G650,"")</f>
        <v/>
      </c>
    </row>
    <row r="651" spans="1:17" ht="14" customHeight="1">
      <c r="A651" s="621" t="s">
        <v>2423</v>
      </c>
      <c r="B651" s="619" t="s">
        <v>2424</v>
      </c>
      <c r="C651" s="722">
        <v>0</v>
      </c>
      <c r="D651" s="722">
        <v>0</v>
      </c>
      <c r="E651" s="604">
        <f t="shared" si="434"/>
        <v>0</v>
      </c>
      <c r="F651" s="722">
        <v>0</v>
      </c>
      <c r="G651" s="604">
        <f t="shared" si="435"/>
        <v>0</v>
      </c>
      <c r="H651" s="605">
        <f>'Budget production - DÉTAIL'!G736</f>
        <v>0</v>
      </c>
      <c r="I651" s="606">
        <f t="shared" si="433"/>
        <v>0</v>
      </c>
      <c r="J651" s="730"/>
      <c r="K651" s="419" t="s">
        <v>1646</v>
      </c>
      <c r="L651" s="419" t="s">
        <v>1646</v>
      </c>
      <c r="M651" s="419" t="s">
        <v>1646</v>
      </c>
      <c r="O651" s="819" t="str">
        <f t="shared" si="436"/>
        <v/>
      </c>
      <c r="P651" s="819" t="str">
        <f t="shared" si="437"/>
        <v/>
      </c>
      <c r="Q651" s="819" t="str">
        <f t="shared" si="438"/>
        <v/>
      </c>
    </row>
    <row r="652" spans="1:17" ht="13.5" customHeight="1">
      <c r="A652" s="621" t="s">
        <v>2425</v>
      </c>
      <c r="B652" s="559" t="s">
        <v>788</v>
      </c>
      <c r="C652" s="722">
        <v>0</v>
      </c>
      <c r="D652" s="722">
        <v>0</v>
      </c>
      <c r="E652" s="604">
        <f t="shared" si="434"/>
        <v>0</v>
      </c>
      <c r="F652" s="722">
        <v>0</v>
      </c>
      <c r="G652" s="604">
        <f t="shared" si="435"/>
        <v>0</v>
      </c>
      <c r="H652" s="605">
        <f>'Budget production - DÉTAIL'!G740</f>
        <v>0</v>
      </c>
      <c r="I652" s="606">
        <f t="shared" si="433"/>
        <v>0</v>
      </c>
      <c r="J652" s="730"/>
      <c r="K652" s="419" t="s">
        <v>1646</v>
      </c>
      <c r="L652" s="419" t="s">
        <v>1646</v>
      </c>
      <c r="M652" s="419" t="s">
        <v>1646</v>
      </c>
      <c r="O652" s="819" t="str">
        <f t="shared" si="436"/>
        <v/>
      </c>
      <c r="P652" s="819" t="str">
        <f t="shared" si="437"/>
        <v/>
      </c>
      <c r="Q652" s="819" t="str">
        <f t="shared" si="438"/>
        <v/>
      </c>
    </row>
    <row r="653" spans="1:17" ht="14" customHeight="1">
      <c r="A653" s="621" t="s">
        <v>2314</v>
      </c>
      <c r="B653" s="609" t="s">
        <v>2426</v>
      </c>
      <c r="C653" s="610">
        <f t="shared" ref="C653:H653" si="439">SUM(C638:C652)</f>
        <v>0</v>
      </c>
      <c r="D653" s="610">
        <f t="shared" si="439"/>
        <v>0</v>
      </c>
      <c r="E653" s="610">
        <f t="shared" si="439"/>
        <v>0</v>
      </c>
      <c r="F653" s="610">
        <f t="shared" si="439"/>
        <v>0</v>
      </c>
      <c r="G653" s="610">
        <f t="shared" si="439"/>
        <v>0</v>
      </c>
      <c r="H653" s="610">
        <f t="shared" si="439"/>
        <v>0</v>
      </c>
      <c r="I653" s="611">
        <f>+H653-G653</f>
        <v>0</v>
      </c>
      <c r="J653" s="813"/>
      <c r="K653" s="813"/>
      <c r="L653" s="813"/>
      <c r="M653" s="813"/>
      <c r="N653" s="813"/>
      <c r="O653" s="844"/>
      <c r="P653" s="844"/>
      <c r="Q653" s="844"/>
    </row>
    <row r="654" spans="1:17" ht="14" customHeight="1">
      <c r="A654" s="621"/>
      <c r="B654" s="613"/>
      <c r="C654" s="625"/>
      <c r="D654" s="625"/>
      <c r="E654" s="625"/>
      <c r="F654" s="625"/>
      <c r="G654" s="625"/>
      <c r="H654" s="625"/>
      <c r="I654" s="626"/>
      <c r="J654" s="520"/>
      <c r="K654" s="520"/>
      <c r="L654" s="520"/>
      <c r="M654" s="520"/>
      <c r="N654" s="520"/>
      <c r="O654" s="843"/>
      <c r="P654" s="843"/>
      <c r="Q654" s="843"/>
    </row>
    <row r="655" spans="1:17" ht="29" thickBot="1">
      <c r="A655" s="621"/>
      <c r="B655" s="632" t="s">
        <v>2751</v>
      </c>
      <c r="C655" s="625"/>
      <c r="D655" s="625"/>
      <c r="E655" s="625"/>
      <c r="F655" s="625"/>
      <c r="G655" s="625"/>
      <c r="H655" s="625"/>
      <c r="I655" s="626"/>
      <c r="J655" s="520"/>
      <c r="K655" s="520"/>
      <c r="L655" s="520"/>
      <c r="M655" s="520"/>
      <c r="N655" s="520"/>
      <c r="O655" s="843"/>
      <c r="P655" s="843"/>
      <c r="Q655" s="843"/>
    </row>
    <row r="656" spans="1:17" ht="14" hidden="1" customHeight="1">
      <c r="A656" s="596">
        <v>52</v>
      </c>
      <c r="B656" s="633" t="s">
        <v>1294</v>
      </c>
      <c r="C656" s="598"/>
      <c r="D656" s="625"/>
      <c r="E656" s="625"/>
      <c r="F656" s="625"/>
      <c r="G656" s="625"/>
      <c r="H656" s="625"/>
      <c r="I656" s="626"/>
      <c r="J656" s="615"/>
      <c r="K656" s="520"/>
      <c r="L656" s="520"/>
      <c r="M656" s="520"/>
      <c r="N656" s="520"/>
      <c r="O656" s="843"/>
      <c r="P656" s="843"/>
      <c r="Q656" s="843"/>
    </row>
    <row r="657" spans="1:17" ht="14" hidden="1" customHeight="1">
      <c r="A657" s="634" t="s">
        <v>2727</v>
      </c>
      <c r="B657" s="635" t="s">
        <v>1230</v>
      </c>
      <c r="C657" s="722">
        <v>0</v>
      </c>
      <c r="D657" s="722">
        <v>0</v>
      </c>
      <c r="E657" s="604">
        <f t="shared" ref="E657:E663" si="440">+C657+D657</f>
        <v>0</v>
      </c>
      <c r="F657" s="722">
        <v>0</v>
      </c>
      <c r="G657" s="604">
        <f t="shared" ref="G657:G663" si="441">+E657+F657</f>
        <v>0</v>
      </c>
      <c r="H657" s="605">
        <f>'Budget production - DÉTAIL'!G745</f>
        <v>0</v>
      </c>
      <c r="I657" s="606">
        <f t="shared" ref="I657:I663" si="442">+H657-G657</f>
        <v>0</v>
      </c>
      <c r="J657" s="730"/>
      <c r="K657" s="419" t="s">
        <v>1646</v>
      </c>
      <c r="L657" s="419" t="s">
        <v>1646</v>
      </c>
      <c r="M657" s="419" t="s">
        <v>1646</v>
      </c>
      <c r="O657" s="819" t="str">
        <f t="shared" si="436"/>
        <v/>
      </c>
      <c r="P657" s="819" t="str">
        <f t="shared" si="437"/>
        <v/>
      </c>
      <c r="Q657" s="819" t="str">
        <f t="shared" si="438"/>
        <v/>
      </c>
    </row>
    <row r="658" spans="1:17" ht="14" hidden="1" customHeight="1">
      <c r="A658" s="621" t="s">
        <v>2728</v>
      </c>
      <c r="B658" s="635" t="s">
        <v>778</v>
      </c>
      <c r="C658" s="722">
        <v>0</v>
      </c>
      <c r="D658" s="722">
        <v>0</v>
      </c>
      <c r="E658" s="604">
        <f t="shared" si="440"/>
        <v>0</v>
      </c>
      <c r="F658" s="722">
        <v>0</v>
      </c>
      <c r="G658" s="604">
        <f t="shared" si="441"/>
        <v>0</v>
      </c>
      <c r="H658" s="605">
        <f>'Budget production - DÉTAIL'!G746</f>
        <v>0</v>
      </c>
      <c r="I658" s="606">
        <f t="shared" si="442"/>
        <v>0</v>
      </c>
      <c r="J658" s="730"/>
      <c r="K658" s="419" t="s">
        <v>1646</v>
      </c>
      <c r="L658" s="419" t="s">
        <v>1646</v>
      </c>
      <c r="M658" s="419" t="s">
        <v>1646</v>
      </c>
      <c r="O658" s="819" t="str">
        <f t="shared" si="436"/>
        <v/>
      </c>
      <c r="P658" s="819" t="str">
        <f t="shared" si="437"/>
        <v/>
      </c>
      <c r="Q658" s="819" t="str">
        <f t="shared" si="438"/>
        <v/>
      </c>
    </row>
    <row r="659" spans="1:17" ht="14" hidden="1" customHeight="1">
      <c r="A659" s="621" t="s">
        <v>2729</v>
      </c>
      <c r="B659" s="635" t="s">
        <v>1525</v>
      </c>
      <c r="C659" s="722">
        <v>0</v>
      </c>
      <c r="D659" s="722">
        <v>0</v>
      </c>
      <c r="E659" s="604">
        <f t="shared" si="440"/>
        <v>0</v>
      </c>
      <c r="F659" s="722">
        <v>0</v>
      </c>
      <c r="G659" s="604">
        <f t="shared" si="441"/>
        <v>0</v>
      </c>
      <c r="H659" s="605">
        <f>'Budget production - DÉTAIL'!G747</f>
        <v>0</v>
      </c>
      <c r="I659" s="606">
        <f t="shared" si="442"/>
        <v>0</v>
      </c>
      <c r="J659" s="730"/>
      <c r="K659" s="419" t="s">
        <v>1646</v>
      </c>
      <c r="L659" s="419" t="s">
        <v>1646</v>
      </c>
      <c r="M659" s="419" t="s">
        <v>1646</v>
      </c>
      <c r="O659" s="819" t="str">
        <f t="shared" si="436"/>
        <v/>
      </c>
      <c r="P659" s="819" t="str">
        <f t="shared" si="437"/>
        <v/>
      </c>
      <c r="Q659" s="819" t="str">
        <f t="shared" si="438"/>
        <v/>
      </c>
    </row>
    <row r="660" spans="1:17" ht="14" hidden="1" customHeight="1">
      <c r="A660" s="621" t="s">
        <v>2730</v>
      </c>
      <c r="B660" s="635" t="s">
        <v>1524</v>
      </c>
      <c r="C660" s="722">
        <v>0</v>
      </c>
      <c r="D660" s="722">
        <v>0</v>
      </c>
      <c r="E660" s="604">
        <f t="shared" si="440"/>
        <v>0</v>
      </c>
      <c r="F660" s="722">
        <v>0</v>
      </c>
      <c r="G660" s="604">
        <f t="shared" si="441"/>
        <v>0</v>
      </c>
      <c r="H660" s="605">
        <f>'Budget production - DÉTAIL'!G748</f>
        <v>0</v>
      </c>
      <c r="I660" s="606">
        <f t="shared" si="442"/>
        <v>0</v>
      </c>
      <c r="J660" s="730"/>
      <c r="K660" s="419" t="s">
        <v>1646</v>
      </c>
      <c r="L660" s="419" t="s">
        <v>1646</v>
      </c>
      <c r="M660" s="419" t="s">
        <v>1646</v>
      </c>
      <c r="O660" s="819" t="str">
        <f t="shared" si="436"/>
        <v/>
      </c>
      <c r="P660" s="819" t="str">
        <f t="shared" si="437"/>
        <v/>
      </c>
      <c r="Q660" s="819" t="str">
        <f t="shared" si="438"/>
        <v/>
      </c>
    </row>
    <row r="661" spans="1:17" ht="14" hidden="1" customHeight="1">
      <c r="A661" s="634" t="s">
        <v>2731</v>
      </c>
      <c r="B661" s="635" t="s">
        <v>1591</v>
      </c>
      <c r="C661" s="722">
        <v>0</v>
      </c>
      <c r="D661" s="722">
        <v>0</v>
      </c>
      <c r="E661" s="604">
        <f t="shared" ref="E661" si="443">+C661+D661</f>
        <v>0</v>
      </c>
      <c r="F661" s="722">
        <v>0</v>
      </c>
      <c r="G661" s="604">
        <f t="shared" ref="G661" si="444">+E661+F661</f>
        <v>0</v>
      </c>
      <c r="H661" s="605">
        <f>'Budget production - DÉTAIL'!G749</f>
        <v>0</v>
      </c>
      <c r="I661" s="606">
        <f t="shared" ref="I661" si="445">+H661-G661</f>
        <v>0</v>
      </c>
      <c r="J661" s="730"/>
      <c r="K661" s="419" t="s">
        <v>1646</v>
      </c>
      <c r="L661" s="419" t="s">
        <v>1646</v>
      </c>
      <c r="M661" s="419" t="s">
        <v>1646</v>
      </c>
      <c r="O661" s="819" t="str">
        <f t="shared" ref="O661" si="446">IF(OR(K661="Oui",K661="Yes"),G661,"")</f>
        <v/>
      </c>
      <c r="P661" s="819" t="str">
        <f t="shared" ref="P661" si="447">IF(OR(L661="Oui",L661="Yes"),G661,"")</f>
        <v/>
      </c>
      <c r="Q661" s="819" t="str">
        <f t="shared" ref="Q661" si="448">IF(OR(M661="Oui",M661="Yes"),G661,"")</f>
        <v/>
      </c>
    </row>
    <row r="662" spans="1:17" ht="14" hidden="1" customHeight="1">
      <c r="A662" s="634" t="s">
        <v>2906</v>
      </c>
      <c r="B662" s="635" t="s">
        <v>1199</v>
      </c>
      <c r="C662" s="722">
        <v>0</v>
      </c>
      <c r="D662" s="722">
        <v>0</v>
      </c>
      <c r="E662" s="604">
        <f t="shared" si="440"/>
        <v>0</v>
      </c>
      <c r="F662" s="722">
        <v>0</v>
      </c>
      <c r="G662" s="604">
        <f t="shared" si="441"/>
        <v>0</v>
      </c>
      <c r="H662" s="605">
        <f>'Budget production - DÉTAIL'!G750</f>
        <v>0</v>
      </c>
      <c r="I662" s="606">
        <f t="shared" si="442"/>
        <v>0</v>
      </c>
      <c r="J662" s="730"/>
      <c r="K662" s="419" t="s">
        <v>1646</v>
      </c>
      <c r="L662" s="419" t="s">
        <v>1646</v>
      </c>
      <c r="M662" s="419" t="s">
        <v>1646</v>
      </c>
      <c r="O662" s="819" t="str">
        <f t="shared" si="436"/>
        <v/>
      </c>
      <c r="P662" s="819" t="str">
        <f t="shared" si="437"/>
        <v/>
      </c>
      <c r="Q662" s="819" t="str">
        <f t="shared" si="438"/>
        <v/>
      </c>
    </row>
    <row r="663" spans="1:17" ht="14" hidden="1" customHeight="1">
      <c r="A663" s="621" t="s">
        <v>2732</v>
      </c>
      <c r="B663" s="559" t="s">
        <v>788</v>
      </c>
      <c r="C663" s="722">
        <v>0</v>
      </c>
      <c r="D663" s="722">
        <v>0</v>
      </c>
      <c r="E663" s="604">
        <f t="shared" si="440"/>
        <v>0</v>
      </c>
      <c r="F663" s="722">
        <v>0</v>
      </c>
      <c r="G663" s="604">
        <f t="shared" si="441"/>
        <v>0</v>
      </c>
      <c r="H663" s="605">
        <f>'Budget production - DÉTAIL'!G751</f>
        <v>0</v>
      </c>
      <c r="I663" s="606">
        <f t="shared" si="442"/>
        <v>0</v>
      </c>
      <c r="J663" s="730"/>
      <c r="K663" s="419" t="s">
        <v>1646</v>
      </c>
      <c r="L663" s="419" t="s">
        <v>1646</v>
      </c>
      <c r="M663" s="419" t="s">
        <v>1646</v>
      </c>
      <c r="O663" s="819" t="str">
        <f t="shared" si="436"/>
        <v/>
      </c>
      <c r="P663" s="819" t="str">
        <f t="shared" si="437"/>
        <v/>
      </c>
      <c r="Q663" s="819" t="str">
        <f t="shared" si="438"/>
        <v/>
      </c>
    </row>
    <row r="664" spans="1:17" ht="14" hidden="1" customHeight="1">
      <c r="A664" s="621"/>
      <c r="B664" s="636" t="s">
        <v>2726</v>
      </c>
      <c r="C664" s="610">
        <f>SUM(C657:C663)</f>
        <v>0</v>
      </c>
      <c r="D664" s="610">
        <f t="shared" ref="D664:H664" si="449">SUM(D657:D663)</f>
        <v>0</v>
      </c>
      <c r="E664" s="610">
        <f t="shared" si="449"/>
        <v>0</v>
      </c>
      <c r="F664" s="610">
        <f t="shared" si="449"/>
        <v>0</v>
      </c>
      <c r="G664" s="610">
        <f t="shared" si="449"/>
        <v>0</v>
      </c>
      <c r="H664" s="610">
        <f t="shared" si="449"/>
        <v>0</v>
      </c>
      <c r="I664" s="610">
        <f>+H664-G664</f>
        <v>0</v>
      </c>
      <c r="J664" s="813"/>
      <c r="K664" s="813"/>
      <c r="L664" s="813"/>
      <c r="M664" s="813"/>
      <c r="N664" s="813"/>
      <c r="O664" s="844"/>
      <c r="P664" s="844"/>
      <c r="Q664" s="844"/>
    </row>
    <row r="665" spans="1:17" ht="14" hidden="1" customHeight="1">
      <c r="A665" s="621"/>
      <c r="B665" s="637"/>
      <c r="C665" s="625"/>
      <c r="D665" s="625"/>
      <c r="E665" s="625"/>
      <c r="F665" s="625"/>
      <c r="G665" s="625"/>
      <c r="H665" s="625"/>
      <c r="I665" s="626"/>
      <c r="J665" s="520"/>
      <c r="K665" s="520"/>
      <c r="L665" s="520"/>
      <c r="M665" s="520"/>
      <c r="N665" s="520"/>
      <c r="O665" s="843"/>
      <c r="P665" s="843"/>
      <c r="Q665" s="843"/>
    </row>
    <row r="666" spans="1:17" ht="14" hidden="1" customHeight="1">
      <c r="A666" s="596">
        <v>53</v>
      </c>
      <c r="B666" s="633" t="s">
        <v>1295</v>
      </c>
      <c r="C666" s="598"/>
      <c r="D666" s="625"/>
      <c r="E666" s="625"/>
      <c r="F666" s="625"/>
      <c r="G666" s="625"/>
      <c r="H666" s="625"/>
      <c r="I666" s="626"/>
      <c r="J666" s="520"/>
      <c r="K666" s="520"/>
      <c r="L666" s="520"/>
      <c r="M666" s="520"/>
      <c r="N666" s="520"/>
      <c r="O666" s="843"/>
      <c r="P666" s="843"/>
      <c r="Q666" s="843"/>
    </row>
    <row r="667" spans="1:17" ht="14" hidden="1" customHeight="1">
      <c r="A667" s="621" t="s">
        <v>2733</v>
      </c>
      <c r="B667" s="635" t="s">
        <v>1526</v>
      </c>
      <c r="C667" s="722">
        <v>0</v>
      </c>
      <c r="D667" s="722">
        <v>0</v>
      </c>
      <c r="E667" s="604">
        <f t="shared" ref="E667:E681" si="450">+C667+D667</f>
        <v>0</v>
      </c>
      <c r="F667" s="722">
        <v>0</v>
      </c>
      <c r="G667" s="604">
        <f t="shared" ref="G667:G681" si="451">+E667+F667</f>
        <v>0</v>
      </c>
      <c r="H667" s="605">
        <f>'Budget production - DÉTAIL'!G757</f>
        <v>0</v>
      </c>
      <c r="I667" s="606">
        <f t="shared" ref="I667:I681" si="452">+H667-G667</f>
        <v>0</v>
      </c>
      <c r="J667" s="730"/>
      <c r="K667" s="419" t="s">
        <v>1646</v>
      </c>
      <c r="L667" s="419" t="s">
        <v>1646</v>
      </c>
      <c r="M667" s="419" t="s">
        <v>1646</v>
      </c>
      <c r="O667" s="819" t="str">
        <f t="shared" si="436"/>
        <v/>
      </c>
      <c r="P667" s="819" t="str">
        <f t="shared" si="437"/>
        <v/>
      </c>
      <c r="Q667" s="819" t="str">
        <f t="shared" si="438"/>
        <v/>
      </c>
    </row>
    <row r="668" spans="1:17" ht="14" hidden="1" customHeight="1">
      <c r="A668" s="621" t="s">
        <v>2734</v>
      </c>
      <c r="B668" s="635" t="s">
        <v>1527</v>
      </c>
      <c r="C668" s="722">
        <v>0</v>
      </c>
      <c r="D668" s="722">
        <v>0</v>
      </c>
      <c r="E668" s="604">
        <f t="shared" si="450"/>
        <v>0</v>
      </c>
      <c r="F668" s="722">
        <v>0</v>
      </c>
      <c r="G668" s="604">
        <f t="shared" si="451"/>
        <v>0</v>
      </c>
      <c r="H668" s="605">
        <f>'Budget production - DÉTAIL'!G758</f>
        <v>0</v>
      </c>
      <c r="I668" s="606">
        <f t="shared" si="452"/>
        <v>0</v>
      </c>
      <c r="J668" s="730"/>
      <c r="K668" s="419" t="s">
        <v>1646</v>
      </c>
      <c r="L668" s="419" t="s">
        <v>1646</v>
      </c>
      <c r="M668" s="419" t="s">
        <v>1646</v>
      </c>
      <c r="O668" s="819" t="str">
        <f t="shared" si="436"/>
        <v/>
      </c>
      <c r="P668" s="819" t="str">
        <f t="shared" si="437"/>
        <v/>
      </c>
      <c r="Q668" s="819" t="str">
        <f t="shared" si="438"/>
        <v/>
      </c>
    </row>
    <row r="669" spans="1:17" ht="14" hidden="1" customHeight="1">
      <c r="A669" s="621" t="s">
        <v>2735</v>
      </c>
      <c r="B669" s="635" t="s">
        <v>1528</v>
      </c>
      <c r="C669" s="722">
        <v>0</v>
      </c>
      <c r="D669" s="722">
        <v>0</v>
      </c>
      <c r="E669" s="604">
        <f t="shared" si="450"/>
        <v>0</v>
      </c>
      <c r="F669" s="722">
        <v>0</v>
      </c>
      <c r="G669" s="604">
        <f t="shared" si="451"/>
        <v>0</v>
      </c>
      <c r="H669" s="605">
        <f>'Budget production - DÉTAIL'!G759</f>
        <v>0</v>
      </c>
      <c r="I669" s="606">
        <f t="shared" si="452"/>
        <v>0</v>
      </c>
      <c r="J669" s="730"/>
      <c r="K669" s="419" t="s">
        <v>1646</v>
      </c>
      <c r="L669" s="419" t="s">
        <v>1646</v>
      </c>
      <c r="M669" s="419" t="s">
        <v>1646</v>
      </c>
      <c r="O669" s="819" t="str">
        <f t="shared" si="436"/>
        <v/>
      </c>
      <c r="P669" s="819" t="str">
        <f t="shared" si="437"/>
        <v/>
      </c>
      <c r="Q669" s="819" t="str">
        <f t="shared" si="438"/>
        <v/>
      </c>
    </row>
    <row r="670" spans="1:17" ht="14" hidden="1" customHeight="1">
      <c r="A670" s="621" t="s">
        <v>2736</v>
      </c>
      <c r="B670" s="635" t="s">
        <v>1529</v>
      </c>
      <c r="C670" s="722">
        <v>0</v>
      </c>
      <c r="D670" s="722">
        <v>0</v>
      </c>
      <c r="E670" s="604">
        <f t="shared" si="450"/>
        <v>0</v>
      </c>
      <c r="F670" s="722">
        <v>0</v>
      </c>
      <c r="G670" s="604">
        <f t="shared" si="451"/>
        <v>0</v>
      </c>
      <c r="H670" s="605">
        <f>'Budget production - DÉTAIL'!G760</f>
        <v>0</v>
      </c>
      <c r="I670" s="606">
        <f t="shared" si="452"/>
        <v>0</v>
      </c>
      <c r="J670" s="730"/>
      <c r="K670" s="419" t="s">
        <v>1646</v>
      </c>
      <c r="L670" s="419" t="s">
        <v>1646</v>
      </c>
      <c r="M670" s="419" t="s">
        <v>1646</v>
      </c>
      <c r="O670" s="819" t="str">
        <f t="shared" si="436"/>
        <v/>
      </c>
      <c r="P670" s="819" t="str">
        <f t="shared" si="437"/>
        <v/>
      </c>
      <c r="Q670" s="819" t="str">
        <f t="shared" si="438"/>
        <v/>
      </c>
    </row>
    <row r="671" spans="1:17" ht="14" hidden="1" customHeight="1">
      <c r="A671" s="621" t="s">
        <v>2737</v>
      </c>
      <c r="B671" s="635" t="s">
        <v>1530</v>
      </c>
      <c r="C671" s="722">
        <v>0</v>
      </c>
      <c r="D671" s="722">
        <v>0</v>
      </c>
      <c r="E671" s="604">
        <f t="shared" si="450"/>
        <v>0</v>
      </c>
      <c r="F671" s="722">
        <v>0</v>
      </c>
      <c r="G671" s="604">
        <f t="shared" si="451"/>
        <v>0</v>
      </c>
      <c r="H671" s="605">
        <f>'Budget production - DÉTAIL'!G761</f>
        <v>0</v>
      </c>
      <c r="I671" s="606">
        <f t="shared" si="452"/>
        <v>0</v>
      </c>
      <c r="J671" s="730"/>
      <c r="K671" s="419" t="s">
        <v>1646</v>
      </c>
      <c r="L671" s="419" t="s">
        <v>1646</v>
      </c>
      <c r="M671" s="419" t="s">
        <v>1646</v>
      </c>
      <c r="O671" s="819" t="str">
        <f t="shared" si="436"/>
        <v/>
      </c>
      <c r="P671" s="819" t="str">
        <f t="shared" si="437"/>
        <v/>
      </c>
      <c r="Q671" s="819" t="str">
        <f t="shared" si="438"/>
        <v/>
      </c>
    </row>
    <row r="672" spans="1:17" ht="14" hidden="1" customHeight="1">
      <c r="A672" s="621">
        <v>5310</v>
      </c>
      <c r="B672" s="635" t="s">
        <v>1531</v>
      </c>
      <c r="C672" s="722">
        <v>0</v>
      </c>
      <c r="D672" s="722">
        <v>0</v>
      </c>
      <c r="E672" s="604">
        <f t="shared" si="450"/>
        <v>0</v>
      </c>
      <c r="F672" s="722">
        <v>0</v>
      </c>
      <c r="G672" s="604">
        <f t="shared" si="451"/>
        <v>0</v>
      </c>
      <c r="H672" s="605">
        <f>'Budget production - DÉTAIL'!G762</f>
        <v>0</v>
      </c>
      <c r="I672" s="606">
        <f t="shared" si="452"/>
        <v>0</v>
      </c>
      <c r="J672" s="730"/>
      <c r="K672" s="419" t="s">
        <v>1646</v>
      </c>
      <c r="L672" s="419" t="s">
        <v>1646</v>
      </c>
      <c r="M672" s="419" t="s">
        <v>1646</v>
      </c>
      <c r="O672" s="819" t="str">
        <f t="shared" si="436"/>
        <v/>
      </c>
      <c r="P672" s="819" t="str">
        <f t="shared" si="437"/>
        <v/>
      </c>
      <c r="Q672" s="819" t="str">
        <f t="shared" si="438"/>
        <v/>
      </c>
    </row>
    <row r="673" spans="1:17" ht="14" hidden="1" customHeight="1">
      <c r="A673" s="621">
        <v>5320</v>
      </c>
      <c r="B673" s="635" t="s">
        <v>1532</v>
      </c>
      <c r="C673" s="722">
        <v>0</v>
      </c>
      <c r="D673" s="722">
        <v>0</v>
      </c>
      <c r="E673" s="604">
        <f t="shared" si="450"/>
        <v>0</v>
      </c>
      <c r="F673" s="722">
        <v>0</v>
      </c>
      <c r="G673" s="604">
        <f t="shared" si="451"/>
        <v>0</v>
      </c>
      <c r="H673" s="605">
        <f>'Budget production - DÉTAIL'!G763</f>
        <v>0</v>
      </c>
      <c r="I673" s="606">
        <f t="shared" si="452"/>
        <v>0</v>
      </c>
      <c r="J673" s="730"/>
      <c r="K673" s="419" t="s">
        <v>1646</v>
      </c>
      <c r="L673" s="419" t="s">
        <v>1646</v>
      </c>
      <c r="M673" s="419" t="s">
        <v>1646</v>
      </c>
      <c r="O673" s="819" t="str">
        <f t="shared" si="436"/>
        <v/>
      </c>
      <c r="P673" s="819" t="str">
        <f t="shared" si="437"/>
        <v/>
      </c>
      <c r="Q673" s="819" t="str">
        <f t="shared" si="438"/>
        <v/>
      </c>
    </row>
    <row r="674" spans="1:17" ht="14" hidden="1" customHeight="1">
      <c r="A674" s="621">
        <v>5325</v>
      </c>
      <c r="B674" s="635" t="s">
        <v>1533</v>
      </c>
      <c r="C674" s="722">
        <v>0</v>
      </c>
      <c r="D674" s="722">
        <v>0</v>
      </c>
      <c r="E674" s="604">
        <f t="shared" si="450"/>
        <v>0</v>
      </c>
      <c r="F674" s="722">
        <v>0</v>
      </c>
      <c r="G674" s="604">
        <f t="shared" si="451"/>
        <v>0</v>
      </c>
      <c r="H674" s="605">
        <f>'Budget production - DÉTAIL'!G764</f>
        <v>0</v>
      </c>
      <c r="I674" s="606">
        <f t="shared" si="452"/>
        <v>0</v>
      </c>
      <c r="J674" s="730"/>
      <c r="K674" s="419" t="s">
        <v>1646</v>
      </c>
      <c r="L674" s="419" t="s">
        <v>1646</v>
      </c>
      <c r="M674" s="419" t="s">
        <v>1646</v>
      </c>
      <c r="O674" s="819" t="str">
        <f t="shared" si="436"/>
        <v/>
      </c>
      <c r="P674" s="819" t="str">
        <f t="shared" si="437"/>
        <v/>
      </c>
      <c r="Q674" s="819" t="str">
        <f t="shared" si="438"/>
        <v/>
      </c>
    </row>
    <row r="675" spans="1:17" ht="14" hidden="1" customHeight="1">
      <c r="A675" s="634" t="s">
        <v>2738</v>
      </c>
      <c r="B675" s="635" t="s">
        <v>1447</v>
      </c>
      <c r="C675" s="722">
        <v>0</v>
      </c>
      <c r="D675" s="722">
        <v>0</v>
      </c>
      <c r="E675" s="604">
        <f t="shared" si="450"/>
        <v>0</v>
      </c>
      <c r="F675" s="722">
        <v>0</v>
      </c>
      <c r="G675" s="604">
        <f t="shared" si="451"/>
        <v>0</v>
      </c>
      <c r="H675" s="605">
        <f>'Budget production - DÉTAIL'!G765</f>
        <v>0</v>
      </c>
      <c r="I675" s="606">
        <f t="shared" si="452"/>
        <v>0</v>
      </c>
      <c r="J675" s="730"/>
      <c r="K675" s="419" t="s">
        <v>1646</v>
      </c>
      <c r="L675" s="419" t="s">
        <v>1646</v>
      </c>
      <c r="M675" s="419" t="s">
        <v>1646</v>
      </c>
      <c r="O675" s="819" t="str">
        <f t="shared" si="436"/>
        <v/>
      </c>
      <c r="P675" s="819" t="str">
        <f t="shared" si="437"/>
        <v/>
      </c>
      <c r="Q675" s="819" t="str">
        <f t="shared" si="438"/>
        <v/>
      </c>
    </row>
    <row r="676" spans="1:17" ht="14" hidden="1" customHeight="1">
      <c r="A676" s="621">
        <v>5335</v>
      </c>
      <c r="B676" s="635" t="s">
        <v>1534</v>
      </c>
      <c r="C676" s="722">
        <v>0</v>
      </c>
      <c r="D676" s="722">
        <v>0</v>
      </c>
      <c r="E676" s="604">
        <f t="shared" si="450"/>
        <v>0</v>
      </c>
      <c r="F676" s="722">
        <v>0</v>
      </c>
      <c r="G676" s="604">
        <f t="shared" si="451"/>
        <v>0</v>
      </c>
      <c r="H676" s="605">
        <f>'Budget production - DÉTAIL'!G766</f>
        <v>0</v>
      </c>
      <c r="I676" s="606">
        <f t="shared" si="452"/>
        <v>0</v>
      </c>
      <c r="J676" s="730"/>
      <c r="K676" s="419" t="s">
        <v>1646</v>
      </c>
      <c r="L676" s="419" t="s">
        <v>1646</v>
      </c>
      <c r="M676" s="419" t="s">
        <v>1646</v>
      </c>
      <c r="O676" s="819" t="str">
        <f t="shared" si="436"/>
        <v/>
      </c>
      <c r="P676" s="819" t="str">
        <f t="shared" si="437"/>
        <v/>
      </c>
      <c r="Q676" s="819" t="str">
        <f t="shared" si="438"/>
        <v/>
      </c>
    </row>
    <row r="677" spans="1:17" ht="14" hidden="1" customHeight="1">
      <c r="A677" s="621">
        <v>5345</v>
      </c>
      <c r="B677" s="635" t="s">
        <v>1535</v>
      </c>
      <c r="C677" s="722">
        <v>0</v>
      </c>
      <c r="D677" s="722">
        <v>0</v>
      </c>
      <c r="E677" s="604">
        <f t="shared" si="450"/>
        <v>0</v>
      </c>
      <c r="F677" s="722">
        <v>0</v>
      </c>
      <c r="G677" s="604">
        <f t="shared" si="451"/>
        <v>0</v>
      </c>
      <c r="H677" s="605">
        <f>'Budget production - DÉTAIL'!G767</f>
        <v>0</v>
      </c>
      <c r="I677" s="606">
        <f t="shared" si="452"/>
        <v>0</v>
      </c>
      <c r="J677" s="730"/>
      <c r="K677" s="419" t="s">
        <v>1646</v>
      </c>
      <c r="L677" s="419" t="s">
        <v>1646</v>
      </c>
      <c r="M677" s="419" t="s">
        <v>1646</v>
      </c>
      <c r="O677" s="819" t="str">
        <f t="shared" si="436"/>
        <v/>
      </c>
      <c r="P677" s="819" t="str">
        <f t="shared" si="437"/>
        <v/>
      </c>
      <c r="Q677" s="819" t="str">
        <f t="shared" si="438"/>
        <v/>
      </c>
    </row>
    <row r="678" spans="1:17" ht="14" hidden="1" customHeight="1">
      <c r="A678" s="621">
        <v>5350</v>
      </c>
      <c r="B678" s="635" t="s">
        <v>1536</v>
      </c>
      <c r="C678" s="722">
        <v>0</v>
      </c>
      <c r="D678" s="722">
        <v>0</v>
      </c>
      <c r="E678" s="604">
        <f t="shared" si="450"/>
        <v>0</v>
      </c>
      <c r="F678" s="722">
        <v>0</v>
      </c>
      <c r="G678" s="604">
        <f t="shared" si="451"/>
        <v>0</v>
      </c>
      <c r="H678" s="605">
        <f>'Budget production - DÉTAIL'!G768</f>
        <v>0</v>
      </c>
      <c r="I678" s="606">
        <f t="shared" si="452"/>
        <v>0</v>
      </c>
      <c r="J678" s="730"/>
      <c r="K678" s="419" t="s">
        <v>1646</v>
      </c>
      <c r="L678" s="419" t="s">
        <v>1646</v>
      </c>
      <c r="M678" s="419" t="s">
        <v>1646</v>
      </c>
      <c r="O678" s="819" t="str">
        <f t="shared" si="436"/>
        <v/>
      </c>
      <c r="P678" s="819" t="str">
        <f t="shared" si="437"/>
        <v/>
      </c>
      <c r="Q678" s="819" t="str">
        <f t="shared" si="438"/>
        <v/>
      </c>
    </row>
    <row r="679" spans="1:17" ht="14" hidden="1" customHeight="1">
      <c r="A679" s="621">
        <v>5354</v>
      </c>
      <c r="B679" s="635" t="s">
        <v>1537</v>
      </c>
      <c r="C679" s="722">
        <v>0</v>
      </c>
      <c r="D679" s="722">
        <v>0</v>
      </c>
      <c r="E679" s="604">
        <f t="shared" ref="E679" si="453">+C679+D679</f>
        <v>0</v>
      </c>
      <c r="F679" s="722">
        <v>0</v>
      </c>
      <c r="G679" s="604">
        <f t="shared" ref="G679" si="454">+E679+F679</f>
        <v>0</v>
      </c>
      <c r="H679" s="605">
        <f>'Budget production - DÉTAIL'!G769</f>
        <v>0</v>
      </c>
      <c r="I679" s="606">
        <f t="shared" ref="I679" si="455">+H679-G679</f>
        <v>0</v>
      </c>
      <c r="J679" s="730"/>
      <c r="K679" s="419" t="s">
        <v>1646</v>
      </c>
      <c r="L679" s="419" t="s">
        <v>1646</v>
      </c>
      <c r="M679" s="419" t="s">
        <v>1646</v>
      </c>
      <c r="O679" s="819" t="str">
        <f t="shared" ref="O679" si="456">IF(OR(K679="Oui",K679="Yes"),G679,"")</f>
        <v/>
      </c>
      <c r="P679" s="819" t="str">
        <f t="shared" ref="P679" si="457">IF(OR(L679="Oui",L679="Yes"),G679,"")</f>
        <v/>
      </c>
      <c r="Q679" s="819" t="str">
        <f t="shared" ref="Q679" si="458">IF(OR(M679="Oui",M679="Yes"),G679,"")</f>
        <v/>
      </c>
    </row>
    <row r="680" spans="1:17" ht="14" hidden="1" customHeight="1">
      <c r="A680" s="621" t="s">
        <v>2907</v>
      </c>
      <c r="B680" s="635" t="s">
        <v>1199</v>
      </c>
      <c r="C680" s="722">
        <v>0</v>
      </c>
      <c r="D680" s="722">
        <v>0</v>
      </c>
      <c r="E680" s="604">
        <f t="shared" si="450"/>
        <v>0</v>
      </c>
      <c r="F680" s="722">
        <v>0</v>
      </c>
      <c r="G680" s="604">
        <f t="shared" si="451"/>
        <v>0</v>
      </c>
      <c r="H680" s="605">
        <f>'Budget production - DÉTAIL'!G770</f>
        <v>0</v>
      </c>
      <c r="I680" s="606">
        <f t="shared" si="452"/>
        <v>0</v>
      </c>
      <c r="J680" s="730"/>
      <c r="K680" s="419" t="s">
        <v>1646</v>
      </c>
      <c r="L680" s="419" t="s">
        <v>1646</v>
      </c>
      <c r="M680" s="419" t="s">
        <v>1646</v>
      </c>
      <c r="O680" s="819" t="str">
        <f t="shared" si="436"/>
        <v/>
      </c>
      <c r="P680" s="819" t="str">
        <f t="shared" si="437"/>
        <v/>
      </c>
      <c r="Q680" s="819" t="str">
        <f t="shared" si="438"/>
        <v/>
      </c>
    </row>
    <row r="681" spans="1:17" ht="14" hidden="1" customHeight="1">
      <c r="A681" s="621">
        <v>5395</v>
      </c>
      <c r="B681" s="559" t="s">
        <v>788</v>
      </c>
      <c r="C681" s="722">
        <v>0</v>
      </c>
      <c r="D681" s="722">
        <v>0</v>
      </c>
      <c r="E681" s="604">
        <f t="shared" si="450"/>
        <v>0</v>
      </c>
      <c r="F681" s="722">
        <v>0</v>
      </c>
      <c r="G681" s="604">
        <f t="shared" si="451"/>
        <v>0</v>
      </c>
      <c r="H681" s="605">
        <f>'Budget production - DÉTAIL'!G771</f>
        <v>0</v>
      </c>
      <c r="I681" s="606">
        <f t="shared" si="452"/>
        <v>0</v>
      </c>
      <c r="J681" s="730"/>
      <c r="K681" s="419" t="s">
        <v>1646</v>
      </c>
      <c r="L681" s="419" t="s">
        <v>1646</v>
      </c>
      <c r="M681" s="419" t="s">
        <v>1646</v>
      </c>
      <c r="O681" s="819" t="str">
        <f t="shared" si="436"/>
        <v/>
      </c>
      <c r="P681" s="819" t="str">
        <f t="shared" si="437"/>
        <v/>
      </c>
      <c r="Q681" s="819" t="str">
        <f t="shared" si="438"/>
        <v/>
      </c>
    </row>
    <row r="682" spans="1:17" ht="14" hidden="1" customHeight="1">
      <c r="A682" s="621"/>
      <c r="B682" s="636" t="s">
        <v>2739</v>
      </c>
      <c r="C682" s="610">
        <f>SUM(C667:C681)</f>
        <v>0</v>
      </c>
      <c r="D682" s="610">
        <f t="shared" ref="D682:H682" si="459">SUM(D667:D681)</f>
        <v>0</v>
      </c>
      <c r="E682" s="610">
        <f t="shared" si="459"/>
        <v>0</v>
      </c>
      <c r="F682" s="610">
        <f t="shared" si="459"/>
        <v>0</v>
      </c>
      <c r="G682" s="610">
        <f t="shared" si="459"/>
        <v>0</v>
      </c>
      <c r="H682" s="610">
        <f t="shared" si="459"/>
        <v>0</v>
      </c>
      <c r="I682" s="610">
        <f>+H682-G682</f>
        <v>0</v>
      </c>
      <c r="J682" s="813"/>
      <c r="K682" s="813"/>
      <c r="L682" s="813"/>
      <c r="M682" s="813"/>
      <c r="N682" s="813"/>
      <c r="O682" s="844"/>
      <c r="P682" s="844"/>
      <c r="Q682" s="844"/>
    </row>
    <row r="683" spans="1:17" ht="14" hidden="1" customHeight="1">
      <c r="A683" s="621"/>
      <c r="B683" s="637"/>
      <c r="C683" s="625"/>
      <c r="D683" s="625"/>
      <c r="E683" s="625"/>
      <c r="F683" s="625"/>
      <c r="G683" s="625"/>
      <c r="H683" s="625"/>
      <c r="I683" s="626"/>
      <c r="J683" s="520"/>
      <c r="K683" s="520"/>
      <c r="L683" s="520"/>
      <c r="M683" s="520"/>
      <c r="N683" s="520"/>
      <c r="O683" s="843"/>
      <c r="P683" s="843"/>
      <c r="Q683" s="843"/>
    </row>
    <row r="684" spans="1:17" ht="14" hidden="1" customHeight="1">
      <c r="A684" s="596">
        <v>54</v>
      </c>
      <c r="B684" s="633" t="s">
        <v>1296</v>
      </c>
      <c r="C684" s="598"/>
      <c r="D684" s="625"/>
      <c r="E684" s="625"/>
      <c r="F684" s="625"/>
      <c r="G684" s="625"/>
      <c r="H684" s="625"/>
      <c r="I684" s="626"/>
      <c r="J684" s="520"/>
      <c r="K684" s="520"/>
      <c r="L684" s="520"/>
      <c r="M684" s="520"/>
      <c r="N684" s="520"/>
      <c r="O684" s="843"/>
      <c r="P684" s="843"/>
      <c r="Q684" s="843"/>
    </row>
    <row r="685" spans="1:17" ht="14" hidden="1" customHeight="1">
      <c r="A685" s="634" t="s">
        <v>2740</v>
      </c>
      <c r="B685" s="635" t="s">
        <v>1448</v>
      </c>
      <c r="C685" s="722">
        <v>0</v>
      </c>
      <c r="D685" s="722">
        <v>0</v>
      </c>
      <c r="E685" s="604">
        <f t="shared" ref="E685:E702" si="460">+C685+D685</f>
        <v>0</v>
      </c>
      <c r="F685" s="722">
        <v>0</v>
      </c>
      <c r="G685" s="604">
        <f t="shared" ref="G685:G702" si="461">+E685+F685</f>
        <v>0</v>
      </c>
      <c r="H685" s="605">
        <f>'Budget production - DÉTAIL'!G776</f>
        <v>0</v>
      </c>
      <c r="I685" s="606">
        <f t="shared" ref="I685:I702" si="462">+H685-G685</f>
        <v>0</v>
      </c>
      <c r="J685" s="730"/>
      <c r="K685" s="419" t="s">
        <v>1646</v>
      </c>
      <c r="L685" s="419" t="s">
        <v>1646</v>
      </c>
      <c r="M685" s="419" t="s">
        <v>1646</v>
      </c>
      <c r="O685" s="819" t="str">
        <f t="shared" si="436"/>
        <v/>
      </c>
      <c r="P685" s="819" t="str">
        <f t="shared" si="437"/>
        <v/>
      </c>
      <c r="Q685" s="819" t="str">
        <f t="shared" si="438"/>
        <v/>
      </c>
    </row>
    <row r="686" spans="1:17" ht="14" hidden="1" customHeight="1">
      <c r="A686" s="621">
        <v>5402</v>
      </c>
      <c r="B686" s="635" t="s">
        <v>1450</v>
      </c>
      <c r="C686" s="722">
        <v>0</v>
      </c>
      <c r="D686" s="722">
        <v>0</v>
      </c>
      <c r="E686" s="604">
        <f t="shared" si="460"/>
        <v>0</v>
      </c>
      <c r="F686" s="722">
        <v>0</v>
      </c>
      <c r="G686" s="604">
        <f t="shared" si="461"/>
        <v>0</v>
      </c>
      <c r="H686" s="605">
        <f>'Budget production - DÉTAIL'!G777</f>
        <v>0</v>
      </c>
      <c r="I686" s="606">
        <f t="shared" si="462"/>
        <v>0</v>
      </c>
      <c r="J686" s="730"/>
      <c r="K686" s="419" t="s">
        <v>1646</v>
      </c>
      <c r="L686" s="419" t="s">
        <v>1646</v>
      </c>
      <c r="M686" s="419" t="s">
        <v>1646</v>
      </c>
      <c r="O686" s="819" t="str">
        <f t="shared" si="436"/>
        <v/>
      </c>
      <c r="P686" s="819" t="str">
        <f t="shared" si="437"/>
        <v/>
      </c>
      <c r="Q686" s="819" t="str">
        <f t="shared" si="438"/>
        <v/>
      </c>
    </row>
    <row r="687" spans="1:17" ht="14" hidden="1" customHeight="1">
      <c r="A687" s="621">
        <v>5405</v>
      </c>
      <c r="B687" s="635" t="s">
        <v>1464</v>
      </c>
      <c r="C687" s="722">
        <v>0</v>
      </c>
      <c r="D687" s="722">
        <v>0</v>
      </c>
      <c r="E687" s="604">
        <f t="shared" si="460"/>
        <v>0</v>
      </c>
      <c r="F687" s="722">
        <v>0</v>
      </c>
      <c r="G687" s="604">
        <f t="shared" si="461"/>
        <v>0</v>
      </c>
      <c r="H687" s="605">
        <f>'Budget production - DÉTAIL'!G778</f>
        <v>0</v>
      </c>
      <c r="I687" s="606">
        <f t="shared" si="462"/>
        <v>0</v>
      </c>
      <c r="J687" s="730"/>
      <c r="K687" s="419" t="s">
        <v>1646</v>
      </c>
      <c r="L687" s="419" t="s">
        <v>1646</v>
      </c>
      <c r="M687" s="419" t="s">
        <v>1646</v>
      </c>
      <c r="O687" s="819" t="str">
        <f t="shared" si="436"/>
        <v/>
      </c>
      <c r="P687" s="819" t="str">
        <f t="shared" si="437"/>
        <v/>
      </c>
      <c r="Q687" s="819" t="str">
        <f t="shared" si="438"/>
        <v/>
      </c>
    </row>
    <row r="688" spans="1:17" ht="14" hidden="1" customHeight="1">
      <c r="A688" s="621">
        <v>5409</v>
      </c>
      <c r="B688" s="635" t="s">
        <v>1451</v>
      </c>
      <c r="C688" s="722">
        <v>0</v>
      </c>
      <c r="D688" s="722">
        <v>0</v>
      </c>
      <c r="E688" s="604">
        <f t="shared" si="460"/>
        <v>0</v>
      </c>
      <c r="F688" s="722">
        <v>0</v>
      </c>
      <c r="G688" s="604">
        <f t="shared" si="461"/>
        <v>0</v>
      </c>
      <c r="H688" s="605">
        <f>'Budget production - DÉTAIL'!G779</f>
        <v>0</v>
      </c>
      <c r="I688" s="606">
        <f t="shared" si="462"/>
        <v>0</v>
      </c>
      <c r="J688" s="730"/>
      <c r="K688" s="419" t="s">
        <v>1646</v>
      </c>
      <c r="L688" s="419" t="s">
        <v>1646</v>
      </c>
      <c r="M688" s="419" t="s">
        <v>1646</v>
      </c>
      <c r="O688" s="819" t="str">
        <f t="shared" si="436"/>
        <v/>
      </c>
      <c r="P688" s="819" t="str">
        <f t="shared" si="437"/>
        <v/>
      </c>
      <c r="Q688" s="819" t="str">
        <f t="shared" si="438"/>
        <v/>
      </c>
    </row>
    <row r="689" spans="1:17" ht="14" hidden="1" customHeight="1">
      <c r="A689" s="621">
        <v>5420</v>
      </c>
      <c r="B689" s="635" t="s">
        <v>1452</v>
      </c>
      <c r="C689" s="722">
        <v>0</v>
      </c>
      <c r="D689" s="722">
        <v>0</v>
      </c>
      <c r="E689" s="604">
        <f t="shared" si="460"/>
        <v>0</v>
      </c>
      <c r="F689" s="722">
        <v>0</v>
      </c>
      <c r="G689" s="604">
        <f t="shared" si="461"/>
        <v>0</v>
      </c>
      <c r="H689" s="605">
        <f>'Budget production - DÉTAIL'!G780</f>
        <v>0</v>
      </c>
      <c r="I689" s="606">
        <f t="shared" si="462"/>
        <v>0</v>
      </c>
      <c r="J689" s="730"/>
      <c r="K689" s="419" t="s">
        <v>1646</v>
      </c>
      <c r="L689" s="419" t="s">
        <v>1646</v>
      </c>
      <c r="M689" s="419" t="s">
        <v>1646</v>
      </c>
      <c r="O689" s="819" t="str">
        <f t="shared" si="436"/>
        <v/>
      </c>
      <c r="P689" s="819" t="str">
        <f t="shared" si="437"/>
        <v/>
      </c>
      <c r="Q689" s="819" t="str">
        <f t="shared" si="438"/>
        <v/>
      </c>
    </row>
    <row r="690" spans="1:17" ht="14" hidden="1" customHeight="1">
      <c r="A690" s="621">
        <v>5425</v>
      </c>
      <c r="B690" s="635" t="s">
        <v>1453</v>
      </c>
      <c r="C690" s="722">
        <v>0</v>
      </c>
      <c r="D690" s="722">
        <v>0</v>
      </c>
      <c r="E690" s="604">
        <f t="shared" si="460"/>
        <v>0</v>
      </c>
      <c r="F690" s="722">
        <v>0</v>
      </c>
      <c r="G690" s="604">
        <f t="shared" si="461"/>
        <v>0</v>
      </c>
      <c r="H690" s="605">
        <f>'Budget production - DÉTAIL'!G781</f>
        <v>0</v>
      </c>
      <c r="I690" s="606">
        <f t="shared" si="462"/>
        <v>0</v>
      </c>
      <c r="J690" s="730"/>
      <c r="K690" s="419" t="s">
        <v>1646</v>
      </c>
      <c r="L690" s="419" t="s">
        <v>1646</v>
      </c>
      <c r="M690" s="419" t="s">
        <v>1646</v>
      </c>
      <c r="O690" s="819" t="str">
        <f t="shared" si="436"/>
        <v/>
      </c>
      <c r="P690" s="819" t="str">
        <f t="shared" si="437"/>
        <v/>
      </c>
      <c r="Q690" s="819" t="str">
        <f t="shared" si="438"/>
        <v/>
      </c>
    </row>
    <row r="691" spans="1:17" ht="14" hidden="1" customHeight="1">
      <c r="A691" s="621">
        <v>5435</v>
      </c>
      <c r="B691" s="635" t="s">
        <v>1454</v>
      </c>
      <c r="C691" s="722">
        <v>0</v>
      </c>
      <c r="D691" s="722">
        <v>0</v>
      </c>
      <c r="E691" s="604">
        <f t="shared" si="460"/>
        <v>0</v>
      </c>
      <c r="F691" s="722">
        <v>0</v>
      </c>
      <c r="G691" s="604">
        <f t="shared" si="461"/>
        <v>0</v>
      </c>
      <c r="H691" s="605">
        <f>'Budget production - DÉTAIL'!G782</f>
        <v>0</v>
      </c>
      <c r="I691" s="606">
        <f t="shared" si="462"/>
        <v>0</v>
      </c>
      <c r="J691" s="730"/>
      <c r="K691" s="419" t="s">
        <v>1646</v>
      </c>
      <c r="L691" s="419" t="s">
        <v>1646</v>
      </c>
      <c r="M691" s="419" t="s">
        <v>1646</v>
      </c>
      <c r="O691" s="819" t="str">
        <f t="shared" si="436"/>
        <v/>
      </c>
      <c r="P691" s="819" t="str">
        <f t="shared" si="437"/>
        <v/>
      </c>
      <c r="Q691" s="819" t="str">
        <f t="shared" si="438"/>
        <v/>
      </c>
    </row>
    <row r="692" spans="1:17" ht="14" hidden="1" customHeight="1">
      <c r="A692" s="621">
        <v>5450</v>
      </c>
      <c r="B692" s="635" t="s">
        <v>1455</v>
      </c>
      <c r="C692" s="722">
        <v>0</v>
      </c>
      <c r="D692" s="722">
        <v>0</v>
      </c>
      <c r="E692" s="604">
        <f t="shared" si="460"/>
        <v>0</v>
      </c>
      <c r="F692" s="722">
        <v>0</v>
      </c>
      <c r="G692" s="604">
        <f t="shared" si="461"/>
        <v>0</v>
      </c>
      <c r="H692" s="605">
        <f>'Budget production - DÉTAIL'!G783</f>
        <v>0</v>
      </c>
      <c r="I692" s="606">
        <f t="shared" si="462"/>
        <v>0</v>
      </c>
      <c r="J692" s="730"/>
      <c r="K692" s="419" t="s">
        <v>1646</v>
      </c>
      <c r="L692" s="419" t="s">
        <v>1646</v>
      </c>
      <c r="M692" s="419" t="s">
        <v>1646</v>
      </c>
      <c r="O692" s="819" t="str">
        <f t="shared" si="436"/>
        <v/>
      </c>
      <c r="P692" s="819" t="str">
        <f t="shared" si="437"/>
        <v/>
      </c>
      <c r="Q692" s="819" t="str">
        <f t="shared" si="438"/>
        <v/>
      </c>
    </row>
    <row r="693" spans="1:17" ht="14" hidden="1" customHeight="1">
      <c r="A693" s="621">
        <v>5455</v>
      </c>
      <c r="B693" s="635" t="s">
        <v>1456</v>
      </c>
      <c r="C693" s="722">
        <v>0</v>
      </c>
      <c r="D693" s="722">
        <v>0</v>
      </c>
      <c r="E693" s="604">
        <f t="shared" si="460"/>
        <v>0</v>
      </c>
      <c r="F693" s="722">
        <v>0</v>
      </c>
      <c r="G693" s="604">
        <f t="shared" si="461"/>
        <v>0</v>
      </c>
      <c r="H693" s="605">
        <f>'Budget production - DÉTAIL'!G784</f>
        <v>0</v>
      </c>
      <c r="I693" s="606">
        <f t="shared" si="462"/>
        <v>0</v>
      </c>
      <c r="J693" s="730"/>
      <c r="K693" s="419" t="s">
        <v>1646</v>
      </c>
      <c r="L693" s="419" t="s">
        <v>1646</v>
      </c>
      <c r="M693" s="419" t="s">
        <v>1646</v>
      </c>
      <c r="O693" s="819" t="str">
        <f t="shared" si="436"/>
        <v/>
      </c>
      <c r="P693" s="819" t="str">
        <f t="shared" si="437"/>
        <v/>
      </c>
      <c r="Q693" s="819" t="str">
        <f t="shared" si="438"/>
        <v/>
      </c>
    </row>
    <row r="694" spans="1:17" ht="14" hidden="1" customHeight="1">
      <c r="A694" s="621">
        <v>5460</v>
      </c>
      <c r="B694" s="635" t="s">
        <v>1462</v>
      </c>
      <c r="C694" s="722">
        <v>0</v>
      </c>
      <c r="D694" s="722">
        <v>0</v>
      </c>
      <c r="E694" s="604">
        <f t="shared" si="460"/>
        <v>0</v>
      </c>
      <c r="F694" s="722">
        <v>0</v>
      </c>
      <c r="G694" s="604">
        <f t="shared" si="461"/>
        <v>0</v>
      </c>
      <c r="H694" s="605">
        <f>'Budget production - DÉTAIL'!G785</f>
        <v>0</v>
      </c>
      <c r="I694" s="606">
        <f t="shared" si="462"/>
        <v>0</v>
      </c>
      <c r="J694" s="730"/>
      <c r="K694" s="419" t="s">
        <v>1646</v>
      </c>
      <c r="L694" s="419" t="s">
        <v>1646</v>
      </c>
      <c r="M694" s="419" t="s">
        <v>1646</v>
      </c>
      <c r="O694" s="819" t="str">
        <f t="shared" si="436"/>
        <v/>
      </c>
      <c r="P694" s="819" t="str">
        <f t="shared" si="437"/>
        <v/>
      </c>
      <c r="Q694" s="819" t="str">
        <f t="shared" si="438"/>
        <v/>
      </c>
    </row>
    <row r="695" spans="1:17" ht="14" hidden="1" customHeight="1">
      <c r="A695" s="621">
        <v>5461</v>
      </c>
      <c r="B695" s="635" t="s">
        <v>1457</v>
      </c>
      <c r="C695" s="722">
        <v>0</v>
      </c>
      <c r="D695" s="722">
        <v>0</v>
      </c>
      <c r="E695" s="604">
        <f t="shared" si="460"/>
        <v>0</v>
      </c>
      <c r="F695" s="722">
        <v>0</v>
      </c>
      <c r="G695" s="604">
        <f t="shared" si="461"/>
        <v>0</v>
      </c>
      <c r="H695" s="605">
        <f>'Budget production - DÉTAIL'!G786</f>
        <v>0</v>
      </c>
      <c r="I695" s="606">
        <f t="shared" si="462"/>
        <v>0</v>
      </c>
      <c r="J695" s="730"/>
      <c r="K695" s="419" t="s">
        <v>1646</v>
      </c>
      <c r="L695" s="419" t="s">
        <v>1646</v>
      </c>
      <c r="M695" s="419" t="s">
        <v>1646</v>
      </c>
      <c r="O695" s="819" t="str">
        <f t="shared" si="436"/>
        <v/>
      </c>
      <c r="P695" s="819" t="str">
        <f t="shared" si="437"/>
        <v/>
      </c>
      <c r="Q695" s="819" t="str">
        <f t="shared" si="438"/>
        <v/>
      </c>
    </row>
    <row r="696" spans="1:17" ht="14" hidden="1" customHeight="1">
      <c r="A696" s="621">
        <v>5462</v>
      </c>
      <c r="B696" s="635" t="s">
        <v>1458</v>
      </c>
      <c r="C696" s="722">
        <v>0</v>
      </c>
      <c r="D696" s="722">
        <v>0</v>
      </c>
      <c r="E696" s="604">
        <f t="shared" si="460"/>
        <v>0</v>
      </c>
      <c r="F696" s="722">
        <v>0</v>
      </c>
      <c r="G696" s="604">
        <f t="shared" si="461"/>
        <v>0</v>
      </c>
      <c r="H696" s="605">
        <f>'Budget production - DÉTAIL'!G787</f>
        <v>0</v>
      </c>
      <c r="I696" s="606">
        <f t="shared" si="462"/>
        <v>0</v>
      </c>
      <c r="J696" s="730"/>
      <c r="K696" s="419" t="s">
        <v>1646</v>
      </c>
      <c r="L696" s="419" t="s">
        <v>1646</v>
      </c>
      <c r="M696" s="419" t="s">
        <v>1646</v>
      </c>
      <c r="O696" s="819" t="str">
        <f t="shared" si="436"/>
        <v/>
      </c>
      <c r="P696" s="819" t="str">
        <f t="shared" si="437"/>
        <v/>
      </c>
      <c r="Q696" s="819" t="str">
        <f t="shared" si="438"/>
        <v/>
      </c>
    </row>
    <row r="697" spans="1:17" ht="14" hidden="1" customHeight="1">
      <c r="A697" s="621">
        <v>5464</v>
      </c>
      <c r="B697" s="635" t="s">
        <v>1463</v>
      </c>
      <c r="C697" s="722">
        <v>0</v>
      </c>
      <c r="D697" s="722">
        <v>0</v>
      </c>
      <c r="E697" s="604">
        <f t="shared" si="460"/>
        <v>0</v>
      </c>
      <c r="F697" s="722">
        <v>0</v>
      </c>
      <c r="G697" s="604">
        <f t="shared" si="461"/>
        <v>0</v>
      </c>
      <c r="H697" s="605">
        <f>'Budget production - DÉTAIL'!G788</f>
        <v>0</v>
      </c>
      <c r="I697" s="606">
        <f t="shared" si="462"/>
        <v>0</v>
      </c>
      <c r="J697" s="730"/>
      <c r="K697" s="419" t="s">
        <v>1646</v>
      </c>
      <c r="L697" s="419" t="s">
        <v>1646</v>
      </c>
      <c r="M697" s="419" t="s">
        <v>1646</v>
      </c>
      <c r="O697" s="819" t="str">
        <f t="shared" si="436"/>
        <v/>
      </c>
      <c r="P697" s="819" t="str">
        <f t="shared" si="437"/>
        <v/>
      </c>
      <c r="Q697" s="819" t="str">
        <f t="shared" si="438"/>
        <v/>
      </c>
    </row>
    <row r="698" spans="1:17" ht="14" hidden="1" customHeight="1">
      <c r="A698" s="621">
        <v>5470</v>
      </c>
      <c r="B698" s="635" t="s">
        <v>1459</v>
      </c>
      <c r="C698" s="722">
        <v>0</v>
      </c>
      <c r="D698" s="722">
        <v>0</v>
      </c>
      <c r="E698" s="604">
        <f t="shared" si="460"/>
        <v>0</v>
      </c>
      <c r="F698" s="722">
        <v>0</v>
      </c>
      <c r="G698" s="604">
        <f t="shared" si="461"/>
        <v>0</v>
      </c>
      <c r="H698" s="605">
        <f>'Budget production - DÉTAIL'!G789</f>
        <v>0</v>
      </c>
      <c r="I698" s="606">
        <f t="shared" si="462"/>
        <v>0</v>
      </c>
      <c r="J698" s="730"/>
      <c r="K698" s="419" t="s">
        <v>1646</v>
      </c>
      <c r="L698" s="419" t="s">
        <v>1646</v>
      </c>
      <c r="M698" s="419" t="s">
        <v>1646</v>
      </c>
      <c r="O698" s="819" t="str">
        <f t="shared" si="436"/>
        <v/>
      </c>
      <c r="P698" s="819" t="str">
        <f t="shared" si="437"/>
        <v/>
      </c>
      <c r="Q698" s="819" t="str">
        <f t="shared" si="438"/>
        <v/>
      </c>
    </row>
    <row r="699" spans="1:17" ht="14" hidden="1" customHeight="1">
      <c r="A699" s="621">
        <v>5480</v>
      </c>
      <c r="B699" s="635" t="s">
        <v>1460</v>
      </c>
      <c r="C699" s="722">
        <v>0</v>
      </c>
      <c r="D699" s="722">
        <v>0</v>
      </c>
      <c r="E699" s="604">
        <f t="shared" si="460"/>
        <v>0</v>
      </c>
      <c r="F699" s="722">
        <v>0</v>
      </c>
      <c r="G699" s="604">
        <f t="shared" si="461"/>
        <v>0</v>
      </c>
      <c r="H699" s="605">
        <f>'Budget production - DÉTAIL'!G790</f>
        <v>0</v>
      </c>
      <c r="I699" s="606">
        <f t="shared" si="462"/>
        <v>0</v>
      </c>
      <c r="J699" s="730"/>
      <c r="K699" s="419" t="s">
        <v>1646</v>
      </c>
      <c r="L699" s="419" t="s">
        <v>1646</v>
      </c>
      <c r="M699" s="419" t="s">
        <v>1646</v>
      </c>
      <c r="O699" s="819" t="str">
        <f t="shared" si="436"/>
        <v/>
      </c>
      <c r="P699" s="819" t="str">
        <f t="shared" si="437"/>
        <v/>
      </c>
      <c r="Q699" s="819" t="str">
        <f t="shared" si="438"/>
        <v/>
      </c>
    </row>
    <row r="700" spans="1:17" ht="14" hidden="1" customHeight="1">
      <c r="A700" s="621">
        <v>5482</v>
      </c>
      <c r="B700" s="635" t="s">
        <v>1461</v>
      </c>
      <c r="C700" s="722">
        <v>0</v>
      </c>
      <c r="D700" s="722">
        <v>0</v>
      </c>
      <c r="E700" s="604">
        <f t="shared" ref="E700" si="463">+C700+D700</f>
        <v>0</v>
      </c>
      <c r="F700" s="722">
        <v>0</v>
      </c>
      <c r="G700" s="604">
        <f t="shared" ref="G700" si="464">+E700+F700</f>
        <v>0</v>
      </c>
      <c r="H700" s="605">
        <f>'Budget production - DÉTAIL'!G791</f>
        <v>0</v>
      </c>
      <c r="I700" s="606">
        <f t="shared" ref="I700" si="465">+H700-G700</f>
        <v>0</v>
      </c>
      <c r="J700" s="730"/>
      <c r="K700" s="419" t="s">
        <v>1646</v>
      </c>
      <c r="L700" s="419" t="s">
        <v>1646</v>
      </c>
      <c r="M700" s="419" t="s">
        <v>1646</v>
      </c>
      <c r="O700" s="819" t="str">
        <f t="shared" ref="O700" si="466">IF(OR(K700="Oui",K700="Yes"),G700,"")</f>
        <v/>
      </c>
      <c r="P700" s="819" t="str">
        <f t="shared" ref="P700" si="467">IF(OR(L700="Oui",L700="Yes"),G700,"")</f>
        <v/>
      </c>
      <c r="Q700" s="819" t="str">
        <f t="shared" ref="Q700" si="468">IF(OR(M700="Oui",M700="Yes"),G700,"")</f>
        <v/>
      </c>
    </row>
    <row r="701" spans="1:17" ht="14" hidden="1" customHeight="1">
      <c r="A701" s="621" t="s">
        <v>2908</v>
      </c>
      <c r="B701" s="635" t="s">
        <v>1199</v>
      </c>
      <c r="C701" s="722">
        <v>0</v>
      </c>
      <c r="D701" s="722">
        <v>0</v>
      </c>
      <c r="E701" s="604">
        <f t="shared" si="460"/>
        <v>0</v>
      </c>
      <c r="F701" s="722">
        <v>0</v>
      </c>
      <c r="G701" s="604">
        <f t="shared" si="461"/>
        <v>0</v>
      </c>
      <c r="H701" s="605">
        <f>'Budget production - DÉTAIL'!G792</f>
        <v>0</v>
      </c>
      <c r="I701" s="606">
        <f t="shared" si="462"/>
        <v>0</v>
      </c>
      <c r="J701" s="730"/>
      <c r="K701" s="419" t="s">
        <v>1646</v>
      </c>
      <c r="L701" s="419" t="s">
        <v>1646</v>
      </c>
      <c r="M701" s="419" t="s">
        <v>1646</v>
      </c>
      <c r="O701" s="819" t="str">
        <f t="shared" si="436"/>
        <v/>
      </c>
      <c r="P701" s="819" t="str">
        <f t="shared" si="437"/>
        <v/>
      </c>
      <c r="Q701" s="819" t="str">
        <f t="shared" si="438"/>
        <v/>
      </c>
    </row>
    <row r="702" spans="1:17" ht="14" hidden="1" customHeight="1">
      <c r="A702" s="621">
        <v>5495</v>
      </c>
      <c r="B702" s="559" t="s">
        <v>788</v>
      </c>
      <c r="C702" s="722">
        <v>0</v>
      </c>
      <c r="D702" s="722">
        <v>0</v>
      </c>
      <c r="E702" s="604">
        <f t="shared" si="460"/>
        <v>0</v>
      </c>
      <c r="F702" s="722">
        <v>0</v>
      </c>
      <c r="G702" s="604">
        <f t="shared" si="461"/>
        <v>0</v>
      </c>
      <c r="H702" s="605">
        <f>'Budget production - DÉTAIL'!G793</f>
        <v>0</v>
      </c>
      <c r="I702" s="606">
        <f t="shared" si="462"/>
        <v>0</v>
      </c>
      <c r="J702" s="730"/>
      <c r="K702" s="419" t="s">
        <v>1646</v>
      </c>
      <c r="L702" s="419" t="s">
        <v>1646</v>
      </c>
      <c r="M702" s="419" t="s">
        <v>1646</v>
      </c>
      <c r="O702" s="819" t="str">
        <f t="shared" si="436"/>
        <v/>
      </c>
      <c r="P702" s="819" t="str">
        <f t="shared" si="437"/>
        <v/>
      </c>
      <c r="Q702" s="819" t="str">
        <f t="shared" si="438"/>
        <v/>
      </c>
    </row>
    <row r="703" spans="1:17" ht="14" hidden="1" customHeight="1">
      <c r="A703" s="621"/>
      <c r="B703" s="636" t="s">
        <v>2741</v>
      </c>
      <c r="C703" s="610">
        <f>SUM(C685:C702)</f>
        <v>0</v>
      </c>
      <c r="D703" s="610">
        <f t="shared" ref="D703:H703" si="469">SUM(D685:D702)</f>
        <v>0</v>
      </c>
      <c r="E703" s="610">
        <f t="shared" si="469"/>
        <v>0</v>
      </c>
      <c r="F703" s="610">
        <f t="shared" si="469"/>
        <v>0</v>
      </c>
      <c r="G703" s="610">
        <f t="shared" si="469"/>
        <v>0</v>
      </c>
      <c r="H703" s="610">
        <f t="shared" si="469"/>
        <v>0</v>
      </c>
      <c r="I703" s="610">
        <f>+H703-G703</f>
        <v>0</v>
      </c>
      <c r="J703" s="813"/>
      <c r="K703" s="813"/>
      <c r="L703" s="813"/>
      <c r="M703" s="813"/>
      <c r="N703" s="813"/>
      <c r="O703" s="844"/>
      <c r="P703" s="844"/>
      <c r="Q703" s="844"/>
    </row>
    <row r="704" spans="1:17" ht="14" hidden="1" customHeight="1">
      <c r="A704" s="621"/>
      <c r="B704" s="637"/>
      <c r="C704" s="625"/>
      <c r="D704" s="625"/>
      <c r="E704" s="625"/>
      <c r="F704" s="625"/>
      <c r="G704" s="625"/>
      <c r="H704" s="625"/>
      <c r="I704" s="626"/>
      <c r="J704" s="520"/>
      <c r="K704" s="520"/>
      <c r="L704" s="520"/>
      <c r="M704" s="520"/>
      <c r="N704" s="520"/>
      <c r="O704" s="843"/>
      <c r="P704" s="843"/>
      <c r="Q704" s="843"/>
    </row>
    <row r="705" spans="1:17" ht="14" hidden="1" customHeight="1">
      <c r="A705" s="596">
        <v>55</v>
      </c>
      <c r="B705" s="633" t="s">
        <v>1264</v>
      </c>
      <c r="C705" s="598"/>
      <c r="D705" s="625"/>
      <c r="E705" s="625"/>
      <c r="F705" s="625"/>
      <c r="G705" s="625"/>
      <c r="H705" s="625"/>
      <c r="I705" s="626"/>
      <c r="J705" s="520"/>
      <c r="K705" s="520"/>
      <c r="L705" s="520"/>
      <c r="M705" s="520"/>
      <c r="N705" s="520"/>
      <c r="O705" s="843"/>
      <c r="P705" s="843"/>
      <c r="Q705" s="843"/>
    </row>
    <row r="706" spans="1:17" ht="14" hidden="1" customHeight="1">
      <c r="A706" s="634" t="s">
        <v>2742</v>
      </c>
      <c r="B706" s="635" t="s">
        <v>1283</v>
      </c>
      <c r="C706" s="722">
        <v>0</v>
      </c>
      <c r="D706" s="722">
        <v>0</v>
      </c>
      <c r="E706" s="604">
        <f t="shared" ref="E706:E730" si="470">+C706+D706</f>
        <v>0</v>
      </c>
      <c r="F706" s="722">
        <v>0</v>
      </c>
      <c r="G706" s="604">
        <f t="shared" ref="G706:G730" si="471">+E706+F706</f>
        <v>0</v>
      </c>
      <c r="H706" s="605">
        <f>'Budget production - DÉTAIL'!G798</f>
        <v>0</v>
      </c>
      <c r="I706" s="606">
        <f t="shared" ref="I706:I730" si="472">+H706-G706</f>
        <v>0</v>
      </c>
      <c r="J706" s="730"/>
      <c r="K706" s="419" t="s">
        <v>1646</v>
      </c>
      <c r="L706" s="419" t="s">
        <v>1646</v>
      </c>
      <c r="M706" s="419" t="s">
        <v>1646</v>
      </c>
      <c r="O706" s="819" t="str">
        <f t="shared" si="436"/>
        <v/>
      </c>
      <c r="P706" s="819" t="str">
        <f t="shared" si="437"/>
        <v/>
      </c>
      <c r="Q706" s="819" t="str">
        <f t="shared" si="438"/>
        <v/>
      </c>
    </row>
    <row r="707" spans="1:17" ht="14" hidden="1" customHeight="1">
      <c r="A707" s="621">
        <v>5502</v>
      </c>
      <c r="B707" s="635" t="s">
        <v>1465</v>
      </c>
      <c r="C707" s="722">
        <v>0</v>
      </c>
      <c r="D707" s="722">
        <v>0</v>
      </c>
      <c r="E707" s="604">
        <f t="shared" si="470"/>
        <v>0</v>
      </c>
      <c r="F707" s="722">
        <v>0</v>
      </c>
      <c r="G707" s="604">
        <f t="shared" si="471"/>
        <v>0</v>
      </c>
      <c r="H707" s="605">
        <f>'Budget production - DÉTAIL'!G799</f>
        <v>0</v>
      </c>
      <c r="I707" s="606">
        <f t="shared" si="472"/>
        <v>0</v>
      </c>
      <c r="J707" s="730"/>
      <c r="K707" s="419" t="s">
        <v>1646</v>
      </c>
      <c r="L707" s="419" t="s">
        <v>1646</v>
      </c>
      <c r="M707" s="419" t="s">
        <v>1646</v>
      </c>
      <c r="O707" s="819" t="str">
        <f t="shared" si="436"/>
        <v/>
      </c>
      <c r="P707" s="819" t="str">
        <f t="shared" si="437"/>
        <v/>
      </c>
      <c r="Q707" s="819" t="str">
        <f t="shared" si="438"/>
        <v/>
      </c>
    </row>
    <row r="708" spans="1:17" ht="14" hidden="1" customHeight="1">
      <c r="A708" s="621">
        <v>5505</v>
      </c>
      <c r="B708" s="635" t="s">
        <v>2813</v>
      </c>
      <c r="C708" s="722">
        <v>0</v>
      </c>
      <c r="D708" s="722">
        <v>0</v>
      </c>
      <c r="E708" s="604">
        <f t="shared" si="470"/>
        <v>0</v>
      </c>
      <c r="F708" s="722">
        <v>0</v>
      </c>
      <c r="G708" s="604">
        <f t="shared" si="471"/>
        <v>0</v>
      </c>
      <c r="H708" s="605">
        <f>'Budget production - DÉTAIL'!G800</f>
        <v>0</v>
      </c>
      <c r="I708" s="606">
        <f t="shared" si="472"/>
        <v>0</v>
      </c>
      <c r="J708" s="730"/>
      <c r="K708" s="419" t="s">
        <v>1646</v>
      </c>
      <c r="L708" s="419" t="s">
        <v>1646</v>
      </c>
      <c r="M708" s="419" t="s">
        <v>1646</v>
      </c>
      <c r="O708" s="819" t="str">
        <f t="shared" si="436"/>
        <v/>
      </c>
      <c r="P708" s="819" t="str">
        <f t="shared" si="437"/>
        <v/>
      </c>
      <c r="Q708" s="819" t="str">
        <f t="shared" si="438"/>
        <v/>
      </c>
    </row>
    <row r="709" spans="1:17" ht="14" hidden="1" customHeight="1">
      <c r="A709" s="621">
        <v>5506</v>
      </c>
      <c r="B709" s="635" t="s">
        <v>1596</v>
      </c>
      <c r="C709" s="722">
        <v>0</v>
      </c>
      <c r="D709" s="722">
        <v>0</v>
      </c>
      <c r="E709" s="604">
        <f t="shared" si="470"/>
        <v>0</v>
      </c>
      <c r="F709" s="722">
        <v>0</v>
      </c>
      <c r="G709" s="604">
        <f t="shared" si="471"/>
        <v>0</v>
      </c>
      <c r="H709" s="605">
        <f>'Budget production - DÉTAIL'!G801</f>
        <v>0</v>
      </c>
      <c r="I709" s="606">
        <f t="shared" si="472"/>
        <v>0</v>
      </c>
      <c r="J709" s="730"/>
      <c r="K709" s="419" t="s">
        <v>1646</v>
      </c>
      <c r="L709" s="419" t="s">
        <v>1646</v>
      </c>
      <c r="M709" s="419" t="s">
        <v>1646</v>
      </c>
      <c r="O709" s="819" t="str">
        <f t="shared" si="436"/>
        <v/>
      </c>
      <c r="P709" s="819" t="str">
        <f t="shared" si="437"/>
        <v/>
      </c>
      <c r="Q709" s="819" t="str">
        <f t="shared" si="438"/>
        <v/>
      </c>
    </row>
    <row r="710" spans="1:17" ht="14" hidden="1" customHeight="1">
      <c r="A710" s="621" t="s">
        <v>2932</v>
      </c>
      <c r="B710" s="635" t="s">
        <v>1486</v>
      </c>
      <c r="C710" s="722">
        <v>0</v>
      </c>
      <c r="D710" s="722">
        <v>0</v>
      </c>
      <c r="E710" s="604">
        <f t="shared" si="470"/>
        <v>0</v>
      </c>
      <c r="F710" s="722">
        <v>0</v>
      </c>
      <c r="G710" s="604">
        <f t="shared" si="471"/>
        <v>0</v>
      </c>
      <c r="H710" s="605">
        <f>'Budget production - DÉTAIL'!G802</f>
        <v>0</v>
      </c>
      <c r="I710" s="606">
        <f t="shared" si="472"/>
        <v>0</v>
      </c>
      <c r="J710" s="730"/>
      <c r="K710" s="419" t="s">
        <v>1646</v>
      </c>
      <c r="L710" s="419" t="s">
        <v>1646</v>
      </c>
      <c r="M710" s="419" t="s">
        <v>1646</v>
      </c>
      <c r="O710" s="819" t="str">
        <f t="shared" si="436"/>
        <v/>
      </c>
      <c r="P710" s="819" t="str">
        <f t="shared" si="437"/>
        <v/>
      </c>
      <c r="Q710" s="819" t="str">
        <f t="shared" si="438"/>
        <v/>
      </c>
    </row>
    <row r="711" spans="1:17" ht="14" hidden="1" customHeight="1">
      <c r="A711" s="621">
        <v>5508</v>
      </c>
      <c r="B711" s="635" t="s">
        <v>1467</v>
      </c>
      <c r="C711" s="722">
        <v>0</v>
      </c>
      <c r="D711" s="722">
        <v>0</v>
      </c>
      <c r="E711" s="604">
        <f t="shared" si="470"/>
        <v>0</v>
      </c>
      <c r="F711" s="722">
        <v>0</v>
      </c>
      <c r="G711" s="604">
        <f t="shared" si="471"/>
        <v>0</v>
      </c>
      <c r="H711" s="605">
        <f>'Budget production - DÉTAIL'!G803</f>
        <v>0</v>
      </c>
      <c r="I711" s="606">
        <f t="shared" si="472"/>
        <v>0</v>
      </c>
      <c r="J711" s="730"/>
      <c r="K711" s="419" t="s">
        <v>1646</v>
      </c>
      <c r="L711" s="419" t="s">
        <v>1646</v>
      </c>
      <c r="M711" s="419" t="s">
        <v>1646</v>
      </c>
      <c r="O711" s="819" t="str">
        <f t="shared" si="436"/>
        <v/>
      </c>
      <c r="P711" s="819" t="str">
        <f t="shared" si="437"/>
        <v/>
      </c>
      <c r="Q711" s="819" t="str">
        <f t="shared" si="438"/>
        <v/>
      </c>
    </row>
    <row r="712" spans="1:17" ht="14" hidden="1" customHeight="1">
      <c r="A712" s="621">
        <v>5510</v>
      </c>
      <c r="B712" s="635" t="s">
        <v>1468</v>
      </c>
      <c r="C712" s="722">
        <v>0</v>
      </c>
      <c r="D712" s="722">
        <v>0</v>
      </c>
      <c r="E712" s="604">
        <f t="shared" si="470"/>
        <v>0</v>
      </c>
      <c r="F712" s="722">
        <v>0</v>
      </c>
      <c r="G712" s="604">
        <f t="shared" si="471"/>
        <v>0</v>
      </c>
      <c r="H712" s="605">
        <f>'Budget production - DÉTAIL'!G804</f>
        <v>0</v>
      </c>
      <c r="I712" s="606">
        <f t="shared" si="472"/>
        <v>0</v>
      </c>
      <c r="J712" s="730"/>
      <c r="K712" s="419" t="s">
        <v>1646</v>
      </c>
      <c r="L712" s="419" t="s">
        <v>1646</v>
      </c>
      <c r="M712" s="419" t="s">
        <v>1646</v>
      </c>
      <c r="O712" s="819" t="str">
        <f t="shared" si="436"/>
        <v/>
      </c>
      <c r="P712" s="819" t="str">
        <f t="shared" si="437"/>
        <v/>
      </c>
      <c r="Q712" s="819" t="str">
        <f t="shared" si="438"/>
        <v/>
      </c>
    </row>
    <row r="713" spans="1:17" ht="14" hidden="1" customHeight="1">
      <c r="A713" s="621">
        <v>5520</v>
      </c>
      <c r="B713" s="635" t="s">
        <v>1485</v>
      </c>
      <c r="C713" s="722">
        <v>0</v>
      </c>
      <c r="D713" s="722">
        <v>0</v>
      </c>
      <c r="E713" s="604">
        <f t="shared" si="470"/>
        <v>0</v>
      </c>
      <c r="F713" s="722">
        <v>0</v>
      </c>
      <c r="G713" s="604">
        <f t="shared" si="471"/>
        <v>0</v>
      </c>
      <c r="H713" s="605">
        <f>'Budget production - DÉTAIL'!G805</f>
        <v>0</v>
      </c>
      <c r="I713" s="606">
        <f t="shared" si="472"/>
        <v>0</v>
      </c>
      <c r="J713" s="730"/>
      <c r="K713" s="419" t="s">
        <v>1646</v>
      </c>
      <c r="L713" s="419" t="s">
        <v>1646</v>
      </c>
      <c r="M713" s="419" t="s">
        <v>1646</v>
      </c>
      <c r="O713" s="819" t="str">
        <f t="shared" si="436"/>
        <v/>
      </c>
      <c r="P713" s="819" t="str">
        <f t="shared" si="437"/>
        <v/>
      </c>
      <c r="Q713" s="819" t="str">
        <f t="shared" si="438"/>
        <v/>
      </c>
    </row>
    <row r="714" spans="1:17" ht="14" hidden="1" customHeight="1">
      <c r="A714" s="621">
        <v>5525</v>
      </c>
      <c r="B714" s="635" t="s">
        <v>1469</v>
      </c>
      <c r="C714" s="722">
        <v>0</v>
      </c>
      <c r="D714" s="722">
        <v>0</v>
      </c>
      <c r="E714" s="604">
        <f t="shared" si="470"/>
        <v>0</v>
      </c>
      <c r="F714" s="722">
        <v>0</v>
      </c>
      <c r="G714" s="604">
        <f t="shared" si="471"/>
        <v>0</v>
      </c>
      <c r="H714" s="605">
        <f>'Budget production - DÉTAIL'!G806</f>
        <v>0</v>
      </c>
      <c r="I714" s="606">
        <f t="shared" si="472"/>
        <v>0</v>
      </c>
      <c r="J714" s="730"/>
      <c r="K714" s="419" t="s">
        <v>1646</v>
      </c>
      <c r="L714" s="419" t="s">
        <v>1646</v>
      </c>
      <c r="M714" s="419" t="s">
        <v>1646</v>
      </c>
      <c r="O714" s="819" t="str">
        <f t="shared" si="436"/>
        <v/>
      </c>
      <c r="P714" s="819" t="str">
        <f t="shared" si="437"/>
        <v/>
      </c>
      <c r="Q714" s="819" t="str">
        <f t="shared" si="438"/>
        <v/>
      </c>
    </row>
    <row r="715" spans="1:17" ht="14" hidden="1" customHeight="1">
      <c r="A715" s="621">
        <v>5545</v>
      </c>
      <c r="B715" s="635" t="s">
        <v>1470</v>
      </c>
      <c r="C715" s="722">
        <v>0</v>
      </c>
      <c r="D715" s="722">
        <v>0</v>
      </c>
      <c r="E715" s="604">
        <f t="shared" si="470"/>
        <v>0</v>
      </c>
      <c r="F715" s="722">
        <v>0</v>
      </c>
      <c r="G715" s="604">
        <f t="shared" si="471"/>
        <v>0</v>
      </c>
      <c r="H715" s="605">
        <f>'Budget production - DÉTAIL'!G807</f>
        <v>0</v>
      </c>
      <c r="I715" s="606">
        <f t="shared" si="472"/>
        <v>0</v>
      </c>
      <c r="J715" s="730"/>
      <c r="K715" s="419" t="s">
        <v>1646</v>
      </c>
      <c r="L715" s="419" t="s">
        <v>1646</v>
      </c>
      <c r="M715" s="419" t="s">
        <v>1646</v>
      </c>
      <c r="O715" s="819" t="str">
        <f t="shared" si="436"/>
        <v/>
      </c>
      <c r="P715" s="819" t="str">
        <f t="shared" si="437"/>
        <v/>
      </c>
      <c r="Q715" s="819" t="str">
        <f t="shared" si="438"/>
        <v/>
      </c>
    </row>
    <row r="716" spans="1:17" ht="14" hidden="1" customHeight="1">
      <c r="A716" s="621">
        <v>5550</v>
      </c>
      <c r="B716" s="635" t="s">
        <v>1471</v>
      </c>
      <c r="C716" s="722">
        <v>0</v>
      </c>
      <c r="D716" s="722">
        <v>0</v>
      </c>
      <c r="E716" s="604">
        <f t="shared" si="470"/>
        <v>0</v>
      </c>
      <c r="F716" s="722">
        <v>0</v>
      </c>
      <c r="G716" s="604">
        <f t="shared" si="471"/>
        <v>0</v>
      </c>
      <c r="H716" s="605">
        <f>'Budget production - DÉTAIL'!G808</f>
        <v>0</v>
      </c>
      <c r="I716" s="606">
        <f t="shared" si="472"/>
        <v>0</v>
      </c>
      <c r="J716" s="730"/>
      <c r="K716" s="419" t="s">
        <v>1646</v>
      </c>
      <c r="L716" s="419" t="s">
        <v>1646</v>
      </c>
      <c r="M716" s="419" t="s">
        <v>1646</v>
      </c>
      <c r="O716" s="819" t="str">
        <f t="shared" si="436"/>
        <v/>
      </c>
      <c r="P716" s="819" t="str">
        <f t="shared" si="437"/>
        <v/>
      </c>
      <c r="Q716" s="819" t="str">
        <f t="shared" si="438"/>
        <v/>
      </c>
    </row>
    <row r="717" spans="1:17" ht="14" hidden="1" customHeight="1">
      <c r="A717" s="621">
        <v>5554</v>
      </c>
      <c r="B717" s="635" t="s">
        <v>1472</v>
      </c>
      <c r="C717" s="722">
        <v>0</v>
      </c>
      <c r="D717" s="722">
        <v>0</v>
      </c>
      <c r="E717" s="604">
        <f t="shared" si="470"/>
        <v>0</v>
      </c>
      <c r="F717" s="722">
        <v>0</v>
      </c>
      <c r="G717" s="604">
        <f t="shared" si="471"/>
        <v>0</v>
      </c>
      <c r="H717" s="605">
        <f>'Budget production - DÉTAIL'!G809</f>
        <v>0</v>
      </c>
      <c r="I717" s="606">
        <f t="shared" si="472"/>
        <v>0</v>
      </c>
      <c r="J717" s="730"/>
      <c r="K717" s="419" t="s">
        <v>1646</v>
      </c>
      <c r="L717" s="419" t="s">
        <v>1646</v>
      </c>
      <c r="M717" s="419" t="s">
        <v>1646</v>
      </c>
      <c r="O717" s="819" t="str">
        <f t="shared" ref="O717:O783" si="473">IF(OR(K717="Oui",K717="Yes"),G717,"")</f>
        <v/>
      </c>
      <c r="P717" s="819" t="str">
        <f t="shared" ref="P717:P783" si="474">IF(OR(L717="Oui",L717="Yes"),G717,"")</f>
        <v/>
      </c>
      <c r="Q717" s="819" t="str">
        <f t="shared" ref="Q717:Q783" si="475">IF(OR(M717="Oui",M717="Yes"),G717,"")</f>
        <v/>
      </c>
    </row>
    <row r="718" spans="1:17" ht="14" hidden="1" customHeight="1">
      <c r="A718" s="621">
        <v>5555</v>
      </c>
      <c r="B718" s="635" t="s">
        <v>1473</v>
      </c>
      <c r="C718" s="722">
        <v>0</v>
      </c>
      <c r="D718" s="722">
        <v>0</v>
      </c>
      <c r="E718" s="604">
        <f t="shared" si="470"/>
        <v>0</v>
      </c>
      <c r="F718" s="722">
        <v>0</v>
      </c>
      <c r="G718" s="604">
        <f t="shared" si="471"/>
        <v>0</v>
      </c>
      <c r="H718" s="605">
        <f>'Budget production - DÉTAIL'!G810</f>
        <v>0</v>
      </c>
      <c r="I718" s="606">
        <f t="shared" si="472"/>
        <v>0</v>
      </c>
      <c r="J718" s="730"/>
      <c r="K718" s="419" t="s">
        <v>1646</v>
      </c>
      <c r="L718" s="419" t="s">
        <v>1646</v>
      </c>
      <c r="M718" s="419" t="s">
        <v>1646</v>
      </c>
      <c r="O718" s="819" t="str">
        <f t="shared" si="473"/>
        <v/>
      </c>
      <c r="P718" s="819" t="str">
        <f t="shared" si="474"/>
        <v/>
      </c>
      <c r="Q718" s="819" t="str">
        <f t="shared" si="475"/>
        <v/>
      </c>
    </row>
    <row r="719" spans="1:17" ht="14" hidden="1" customHeight="1">
      <c r="A719" s="621">
        <v>5560</v>
      </c>
      <c r="B719" s="635" t="s">
        <v>1474</v>
      </c>
      <c r="C719" s="722">
        <v>0</v>
      </c>
      <c r="D719" s="722">
        <v>0</v>
      </c>
      <c r="E719" s="604">
        <f t="shared" si="470"/>
        <v>0</v>
      </c>
      <c r="F719" s="722">
        <v>0</v>
      </c>
      <c r="G719" s="604">
        <f t="shared" si="471"/>
        <v>0</v>
      </c>
      <c r="H719" s="605">
        <f>'Budget production - DÉTAIL'!G811</f>
        <v>0</v>
      </c>
      <c r="I719" s="606">
        <f t="shared" si="472"/>
        <v>0</v>
      </c>
      <c r="J719" s="730"/>
      <c r="K719" s="419" t="s">
        <v>1646</v>
      </c>
      <c r="L719" s="419" t="s">
        <v>1646</v>
      </c>
      <c r="M719" s="419" t="s">
        <v>1646</v>
      </c>
      <c r="O719" s="819" t="str">
        <f t="shared" si="473"/>
        <v/>
      </c>
      <c r="P719" s="819" t="str">
        <f t="shared" si="474"/>
        <v/>
      </c>
      <c r="Q719" s="819" t="str">
        <f t="shared" si="475"/>
        <v/>
      </c>
    </row>
    <row r="720" spans="1:17" ht="14" hidden="1" customHeight="1">
      <c r="A720" s="621">
        <v>5561</v>
      </c>
      <c r="B720" s="635" t="s">
        <v>1475</v>
      </c>
      <c r="C720" s="722">
        <v>0</v>
      </c>
      <c r="D720" s="722">
        <v>0</v>
      </c>
      <c r="E720" s="604">
        <f t="shared" si="470"/>
        <v>0</v>
      </c>
      <c r="F720" s="722">
        <v>0</v>
      </c>
      <c r="G720" s="604">
        <f t="shared" si="471"/>
        <v>0</v>
      </c>
      <c r="H720" s="605">
        <f>'Budget production - DÉTAIL'!G812</f>
        <v>0</v>
      </c>
      <c r="I720" s="606">
        <f t="shared" si="472"/>
        <v>0</v>
      </c>
      <c r="J720" s="730"/>
      <c r="K720" s="419" t="s">
        <v>1646</v>
      </c>
      <c r="L720" s="419" t="s">
        <v>1646</v>
      </c>
      <c r="M720" s="419" t="s">
        <v>1646</v>
      </c>
      <c r="O720" s="819" t="str">
        <f t="shared" si="473"/>
        <v/>
      </c>
      <c r="P720" s="819" t="str">
        <f t="shared" si="474"/>
        <v/>
      </c>
      <c r="Q720" s="819" t="str">
        <f t="shared" si="475"/>
        <v/>
      </c>
    </row>
    <row r="721" spans="1:17" ht="14" hidden="1" customHeight="1">
      <c r="A721" s="621">
        <v>5562</v>
      </c>
      <c r="B721" s="635" t="s">
        <v>1476</v>
      </c>
      <c r="C721" s="722">
        <v>0</v>
      </c>
      <c r="D721" s="722">
        <v>0</v>
      </c>
      <c r="E721" s="604">
        <f t="shared" si="470"/>
        <v>0</v>
      </c>
      <c r="F721" s="722">
        <v>0</v>
      </c>
      <c r="G721" s="604">
        <f t="shared" si="471"/>
        <v>0</v>
      </c>
      <c r="H721" s="605">
        <f>'Budget production - DÉTAIL'!G813</f>
        <v>0</v>
      </c>
      <c r="I721" s="606">
        <f t="shared" si="472"/>
        <v>0</v>
      </c>
      <c r="J721" s="730"/>
      <c r="K721" s="419" t="s">
        <v>1646</v>
      </c>
      <c r="L721" s="419" t="s">
        <v>1646</v>
      </c>
      <c r="M721" s="419" t="s">
        <v>1646</v>
      </c>
      <c r="O721" s="819" t="str">
        <f t="shared" si="473"/>
        <v/>
      </c>
      <c r="P721" s="819" t="str">
        <f t="shared" si="474"/>
        <v/>
      </c>
      <c r="Q721" s="819" t="str">
        <f t="shared" si="475"/>
        <v/>
      </c>
    </row>
    <row r="722" spans="1:17" ht="14" hidden="1" customHeight="1">
      <c r="A722" s="621">
        <v>5563</v>
      </c>
      <c r="B722" s="635" t="s">
        <v>1477</v>
      </c>
      <c r="C722" s="722">
        <v>0</v>
      </c>
      <c r="D722" s="722">
        <v>0</v>
      </c>
      <c r="E722" s="604">
        <f t="shared" si="470"/>
        <v>0</v>
      </c>
      <c r="F722" s="722">
        <v>0</v>
      </c>
      <c r="G722" s="604">
        <f t="shared" si="471"/>
        <v>0</v>
      </c>
      <c r="H722" s="605">
        <f>'Budget production - DÉTAIL'!G814</f>
        <v>0</v>
      </c>
      <c r="I722" s="606">
        <f t="shared" si="472"/>
        <v>0</v>
      </c>
      <c r="J722" s="730"/>
      <c r="K722" s="419" t="s">
        <v>1646</v>
      </c>
      <c r="L722" s="419" t="s">
        <v>1646</v>
      </c>
      <c r="M722" s="419" t="s">
        <v>1646</v>
      </c>
      <c r="O722" s="819" t="str">
        <f t="shared" si="473"/>
        <v/>
      </c>
      <c r="P722" s="819" t="str">
        <f t="shared" si="474"/>
        <v/>
      </c>
      <c r="Q722" s="819" t="str">
        <f t="shared" si="475"/>
        <v/>
      </c>
    </row>
    <row r="723" spans="1:17" ht="14" hidden="1" customHeight="1">
      <c r="A723" s="621">
        <v>5564</v>
      </c>
      <c r="B723" s="635" t="s">
        <v>1478</v>
      </c>
      <c r="C723" s="722">
        <v>0</v>
      </c>
      <c r="D723" s="722">
        <v>0</v>
      </c>
      <c r="E723" s="604">
        <f t="shared" si="470"/>
        <v>0</v>
      </c>
      <c r="F723" s="722">
        <v>0</v>
      </c>
      <c r="G723" s="604">
        <f t="shared" si="471"/>
        <v>0</v>
      </c>
      <c r="H723" s="605">
        <f>'Budget production - DÉTAIL'!G815</f>
        <v>0</v>
      </c>
      <c r="I723" s="606">
        <f t="shared" si="472"/>
        <v>0</v>
      </c>
      <c r="J723" s="730"/>
      <c r="K723" s="419" t="s">
        <v>1646</v>
      </c>
      <c r="L723" s="419" t="s">
        <v>1646</v>
      </c>
      <c r="M723" s="419" t="s">
        <v>1646</v>
      </c>
      <c r="O723" s="819" t="str">
        <f t="shared" si="473"/>
        <v/>
      </c>
      <c r="P723" s="819" t="str">
        <f t="shared" si="474"/>
        <v/>
      </c>
      <c r="Q723" s="819" t="str">
        <f t="shared" si="475"/>
        <v/>
      </c>
    </row>
    <row r="724" spans="1:17" ht="14" hidden="1" customHeight="1">
      <c r="A724" s="621">
        <v>5565</v>
      </c>
      <c r="B724" s="635" t="s">
        <v>1479</v>
      </c>
      <c r="C724" s="722">
        <v>0</v>
      </c>
      <c r="D724" s="722">
        <v>0</v>
      </c>
      <c r="E724" s="604">
        <f t="shared" si="470"/>
        <v>0</v>
      </c>
      <c r="F724" s="722">
        <v>0</v>
      </c>
      <c r="G724" s="604">
        <f t="shared" si="471"/>
        <v>0</v>
      </c>
      <c r="H724" s="605">
        <f>'Budget production - DÉTAIL'!G816</f>
        <v>0</v>
      </c>
      <c r="I724" s="606">
        <f t="shared" si="472"/>
        <v>0</v>
      </c>
      <c r="J724" s="730"/>
      <c r="K724" s="419" t="s">
        <v>1646</v>
      </c>
      <c r="L724" s="419" t="s">
        <v>1646</v>
      </c>
      <c r="M724" s="419" t="s">
        <v>1646</v>
      </c>
      <c r="O724" s="819" t="str">
        <f t="shared" si="473"/>
        <v/>
      </c>
      <c r="P724" s="819" t="str">
        <f t="shared" si="474"/>
        <v/>
      </c>
      <c r="Q724" s="819" t="str">
        <f t="shared" si="475"/>
        <v/>
      </c>
    </row>
    <row r="725" spans="1:17" ht="14" hidden="1" customHeight="1">
      <c r="A725" s="621">
        <v>5566</v>
      </c>
      <c r="B725" s="635" t="s">
        <v>1480</v>
      </c>
      <c r="C725" s="722">
        <v>0</v>
      </c>
      <c r="D725" s="722">
        <v>0</v>
      </c>
      <c r="E725" s="604">
        <f t="shared" si="470"/>
        <v>0</v>
      </c>
      <c r="F725" s="722">
        <v>0</v>
      </c>
      <c r="G725" s="604">
        <f t="shared" si="471"/>
        <v>0</v>
      </c>
      <c r="H725" s="605">
        <f>'Budget production - DÉTAIL'!G817</f>
        <v>0</v>
      </c>
      <c r="I725" s="606">
        <f t="shared" si="472"/>
        <v>0</v>
      </c>
      <c r="J725" s="730"/>
      <c r="K725" s="419" t="s">
        <v>1646</v>
      </c>
      <c r="L725" s="419" t="s">
        <v>1646</v>
      </c>
      <c r="M725" s="419" t="s">
        <v>1646</v>
      </c>
      <c r="O725" s="819" t="str">
        <f t="shared" si="473"/>
        <v/>
      </c>
      <c r="P725" s="819" t="str">
        <f t="shared" si="474"/>
        <v/>
      </c>
      <c r="Q725" s="819" t="str">
        <f t="shared" si="475"/>
        <v/>
      </c>
    </row>
    <row r="726" spans="1:17" ht="14" hidden="1" customHeight="1">
      <c r="A726" s="621">
        <v>5567</v>
      </c>
      <c r="B726" s="635" t="s">
        <v>1481</v>
      </c>
      <c r="C726" s="722">
        <v>0</v>
      </c>
      <c r="D726" s="722">
        <v>0</v>
      </c>
      <c r="E726" s="604">
        <f t="shared" si="470"/>
        <v>0</v>
      </c>
      <c r="F726" s="722">
        <v>0</v>
      </c>
      <c r="G726" s="604">
        <f t="shared" si="471"/>
        <v>0</v>
      </c>
      <c r="H726" s="605">
        <f>'Budget production - DÉTAIL'!G818</f>
        <v>0</v>
      </c>
      <c r="I726" s="606">
        <f t="shared" si="472"/>
        <v>0</v>
      </c>
      <c r="J726" s="730"/>
      <c r="K726" s="419" t="s">
        <v>1646</v>
      </c>
      <c r="L726" s="419" t="s">
        <v>1646</v>
      </c>
      <c r="M726" s="419" t="s">
        <v>1646</v>
      </c>
      <c r="O726" s="819" t="str">
        <f t="shared" si="473"/>
        <v/>
      </c>
      <c r="P726" s="819" t="str">
        <f t="shared" si="474"/>
        <v/>
      </c>
      <c r="Q726" s="819" t="str">
        <f t="shared" si="475"/>
        <v/>
      </c>
    </row>
    <row r="727" spans="1:17" ht="14" hidden="1" customHeight="1">
      <c r="A727" s="621">
        <v>5568</v>
      </c>
      <c r="B727" s="635" t="s">
        <v>1482</v>
      </c>
      <c r="C727" s="722">
        <v>0</v>
      </c>
      <c r="D727" s="722">
        <v>0</v>
      </c>
      <c r="E727" s="604">
        <f t="shared" si="470"/>
        <v>0</v>
      </c>
      <c r="F727" s="722">
        <v>0</v>
      </c>
      <c r="G727" s="604">
        <f t="shared" si="471"/>
        <v>0</v>
      </c>
      <c r="H727" s="605">
        <f>'Budget production - DÉTAIL'!G819</f>
        <v>0</v>
      </c>
      <c r="I727" s="606">
        <f t="shared" si="472"/>
        <v>0</v>
      </c>
      <c r="J727" s="730"/>
      <c r="K727" s="419" t="s">
        <v>1646</v>
      </c>
      <c r="L727" s="419" t="s">
        <v>1646</v>
      </c>
      <c r="M727" s="419" t="s">
        <v>1646</v>
      </c>
      <c r="O727" s="819" t="str">
        <f t="shared" si="473"/>
        <v/>
      </c>
      <c r="P727" s="819" t="str">
        <f t="shared" si="474"/>
        <v/>
      </c>
      <c r="Q727" s="819" t="str">
        <f t="shared" si="475"/>
        <v/>
      </c>
    </row>
    <row r="728" spans="1:17" ht="15" hidden="1" customHeight="1">
      <c r="A728" s="621">
        <v>5580</v>
      </c>
      <c r="B728" s="635" t="s">
        <v>1483</v>
      </c>
      <c r="C728" s="722">
        <v>0</v>
      </c>
      <c r="D728" s="722">
        <v>0</v>
      </c>
      <c r="E728" s="604">
        <f t="shared" ref="E728" si="476">+C728+D728</f>
        <v>0</v>
      </c>
      <c r="F728" s="722">
        <v>0</v>
      </c>
      <c r="G728" s="604">
        <f t="shared" ref="G728" si="477">+E728+F728</f>
        <v>0</v>
      </c>
      <c r="H728" s="605">
        <f>'Budget production - DÉTAIL'!G820</f>
        <v>0</v>
      </c>
      <c r="I728" s="606">
        <f t="shared" ref="I728" si="478">+H728-G728</f>
        <v>0</v>
      </c>
      <c r="J728" s="730"/>
      <c r="K728" s="419" t="s">
        <v>1646</v>
      </c>
      <c r="L728" s="419" t="s">
        <v>1646</v>
      </c>
      <c r="M728" s="419" t="s">
        <v>1646</v>
      </c>
      <c r="O728" s="819" t="str">
        <f t="shared" ref="O728" si="479">IF(OR(K728="Oui",K728="Yes"),G728,"")</f>
        <v/>
      </c>
      <c r="P728" s="819" t="str">
        <f t="shared" ref="P728" si="480">IF(OR(L728="Oui",L728="Yes"),G728,"")</f>
        <v/>
      </c>
      <c r="Q728" s="819" t="str">
        <f t="shared" ref="Q728" si="481">IF(OR(M728="Oui",M728="Yes"),G728,"")</f>
        <v/>
      </c>
    </row>
    <row r="729" spans="1:17" ht="15" hidden="1" customHeight="1">
      <c r="A729" s="621" t="s">
        <v>2909</v>
      </c>
      <c r="B729" s="635" t="s">
        <v>1199</v>
      </c>
      <c r="C729" s="722">
        <v>0</v>
      </c>
      <c r="D729" s="722">
        <v>0</v>
      </c>
      <c r="E729" s="604">
        <f t="shared" si="470"/>
        <v>0</v>
      </c>
      <c r="F729" s="722">
        <v>0</v>
      </c>
      <c r="G729" s="604">
        <f t="shared" si="471"/>
        <v>0</v>
      </c>
      <c r="H729" s="605">
        <f>'Budget production - DÉTAIL'!G821</f>
        <v>0</v>
      </c>
      <c r="I729" s="606">
        <f t="shared" si="472"/>
        <v>0</v>
      </c>
      <c r="J729" s="730"/>
      <c r="K729" s="419" t="s">
        <v>1646</v>
      </c>
      <c r="L729" s="419" t="s">
        <v>1646</v>
      </c>
      <c r="M729" s="419" t="s">
        <v>1646</v>
      </c>
      <c r="O729" s="819" t="str">
        <f t="shared" si="473"/>
        <v/>
      </c>
      <c r="P729" s="819" t="str">
        <f t="shared" si="474"/>
        <v/>
      </c>
      <c r="Q729" s="819" t="str">
        <f t="shared" si="475"/>
        <v/>
      </c>
    </row>
    <row r="730" spans="1:17" ht="14" hidden="1" customHeight="1">
      <c r="A730" s="621">
        <v>5595</v>
      </c>
      <c r="B730" s="559" t="s">
        <v>788</v>
      </c>
      <c r="C730" s="722">
        <v>0</v>
      </c>
      <c r="D730" s="722">
        <v>0</v>
      </c>
      <c r="E730" s="604">
        <f t="shared" si="470"/>
        <v>0</v>
      </c>
      <c r="F730" s="722">
        <v>0</v>
      </c>
      <c r="G730" s="604">
        <f t="shared" si="471"/>
        <v>0</v>
      </c>
      <c r="H730" s="605">
        <f>'Budget production - DÉTAIL'!G822</f>
        <v>0</v>
      </c>
      <c r="I730" s="606">
        <f t="shared" si="472"/>
        <v>0</v>
      </c>
      <c r="J730" s="730"/>
      <c r="K730" s="419" t="s">
        <v>1646</v>
      </c>
      <c r="L730" s="419" t="s">
        <v>1646</v>
      </c>
      <c r="M730" s="419" t="s">
        <v>1646</v>
      </c>
      <c r="O730" s="819" t="str">
        <f t="shared" si="473"/>
        <v/>
      </c>
      <c r="P730" s="819" t="str">
        <f t="shared" si="474"/>
        <v/>
      </c>
      <c r="Q730" s="819" t="str">
        <f t="shared" si="475"/>
        <v/>
      </c>
    </row>
    <row r="731" spans="1:17" ht="14" hidden="1" customHeight="1">
      <c r="A731" s="621"/>
      <c r="B731" s="636" t="s">
        <v>2743</v>
      </c>
      <c r="C731" s="610">
        <f>SUM(C706:C730)</f>
        <v>0</v>
      </c>
      <c r="D731" s="610">
        <f t="shared" ref="D731:H731" si="482">SUM(D706:D730)</f>
        <v>0</v>
      </c>
      <c r="E731" s="610">
        <f t="shared" si="482"/>
        <v>0</v>
      </c>
      <c r="F731" s="610">
        <f t="shared" si="482"/>
        <v>0</v>
      </c>
      <c r="G731" s="610">
        <f t="shared" si="482"/>
        <v>0</v>
      </c>
      <c r="H731" s="610">
        <f t="shared" si="482"/>
        <v>0</v>
      </c>
      <c r="I731" s="610">
        <f>+H731-G731</f>
        <v>0</v>
      </c>
      <c r="J731" s="813"/>
      <c r="K731" s="813"/>
      <c r="L731" s="813"/>
      <c r="M731" s="813"/>
      <c r="N731" s="813"/>
      <c r="O731" s="844"/>
      <c r="P731" s="844"/>
      <c r="Q731" s="844"/>
    </row>
    <row r="732" spans="1:17" ht="14" hidden="1" customHeight="1">
      <c r="A732" s="621"/>
      <c r="B732" s="637"/>
      <c r="C732" s="625"/>
      <c r="D732" s="625"/>
      <c r="E732" s="625"/>
      <c r="F732" s="625"/>
      <c r="G732" s="625"/>
      <c r="H732" s="625"/>
      <c r="I732" s="626"/>
      <c r="J732" s="520"/>
      <c r="K732" s="520"/>
      <c r="L732" s="520"/>
      <c r="M732" s="520"/>
      <c r="N732" s="520"/>
      <c r="O732" s="843"/>
      <c r="P732" s="843"/>
      <c r="Q732" s="843"/>
    </row>
    <row r="733" spans="1:17" ht="14" hidden="1" customHeight="1">
      <c r="A733" s="596">
        <v>56</v>
      </c>
      <c r="B733" s="633" t="s">
        <v>1301</v>
      </c>
      <c r="C733" s="598"/>
      <c r="D733" s="625"/>
      <c r="E733" s="625"/>
      <c r="F733" s="625"/>
      <c r="G733" s="625"/>
      <c r="H733" s="625"/>
      <c r="I733" s="626"/>
      <c r="J733" s="520"/>
      <c r="K733" s="520"/>
      <c r="L733" s="520"/>
      <c r="M733" s="520"/>
      <c r="N733" s="520"/>
      <c r="O733" s="843"/>
      <c r="P733" s="843"/>
      <c r="Q733" s="843"/>
    </row>
    <row r="734" spans="1:17" ht="14" hidden="1" customHeight="1">
      <c r="A734" s="634" t="s">
        <v>2744</v>
      </c>
      <c r="B734" s="635" t="s">
        <v>1511</v>
      </c>
      <c r="C734" s="722">
        <v>0</v>
      </c>
      <c r="D734" s="722">
        <v>0</v>
      </c>
      <c r="E734" s="604">
        <f t="shared" ref="E734:E765" si="483">+C734+D734</f>
        <v>0</v>
      </c>
      <c r="F734" s="722">
        <v>0</v>
      </c>
      <c r="G734" s="604">
        <f t="shared" ref="G734:G765" si="484">+E734+F734</f>
        <v>0</v>
      </c>
      <c r="H734" s="605">
        <f>'Budget production - DÉTAIL'!G827</f>
        <v>0</v>
      </c>
      <c r="I734" s="606">
        <f t="shared" ref="I734:I765" si="485">+H734-G734</f>
        <v>0</v>
      </c>
      <c r="J734" s="730"/>
      <c r="K734" s="419" t="s">
        <v>1646</v>
      </c>
      <c r="L734" s="419" t="s">
        <v>1646</v>
      </c>
      <c r="M734" s="419" t="s">
        <v>1646</v>
      </c>
      <c r="O734" s="819" t="str">
        <f t="shared" si="473"/>
        <v/>
      </c>
      <c r="P734" s="819" t="str">
        <f t="shared" si="474"/>
        <v/>
      </c>
      <c r="Q734" s="819" t="str">
        <f t="shared" si="475"/>
        <v/>
      </c>
    </row>
    <row r="735" spans="1:17" ht="14" hidden="1" customHeight="1">
      <c r="A735" s="621">
        <v>5602</v>
      </c>
      <c r="B735" s="635" t="s">
        <v>2798</v>
      </c>
      <c r="C735" s="722">
        <v>0</v>
      </c>
      <c r="D735" s="722">
        <v>0</v>
      </c>
      <c r="E735" s="604">
        <f t="shared" si="483"/>
        <v>0</v>
      </c>
      <c r="F735" s="722">
        <v>0</v>
      </c>
      <c r="G735" s="604">
        <f t="shared" si="484"/>
        <v>0</v>
      </c>
      <c r="H735" s="605">
        <f>'Budget production - DÉTAIL'!G828</f>
        <v>0</v>
      </c>
      <c r="I735" s="606">
        <f t="shared" si="485"/>
        <v>0</v>
      </c>
      <c r="J735" s="730"/>
      <c r="K735" s="419" t="s">
        <v>1646</v>
      </c>
      <c r="L735" s="419" t="s">
        <v>1646</v>
      </c>
      <c r="M735" s="419" t="s">
        <v>1646</v>
      </c>
      <c r="O735" s="819" t="str">
        <f t="shared" si="473"/>
        <v/>
      </c>
      <c r="P735" s="819" t="str">
        <f t="shared" si="474"/>
        <v/>
      </c>
      <c r="Q735" s="819" t="str">
        <f t="shared" si="475"/>
        <v/>
      </c>
    </row>
    <row r="736" spans="1:17" ht="14" hidden="1" customHeight="1">
      <c r="A736" s="621">
        <v>5605</v>
      </c>
      <c r="B736" s="635" t="s">
        <v>1487</v>
      </c>
      <c r="C736" s="722">
        <v>0</v>
      </c>
      <c r="D736" s="722">
        <v>0</v>
      </c>
      <c r="E736" s="604">
        <f t="shared" si="483"/>
        <v>0</v>
      </c>
      <c r="F736" s="722">
        <v>0</v>
      </c>
      <c r="G736" s="604">
        <f t="shared" si="484"/>
        <v>0</v>
      </c>
      <c r="H736" s="605">
        <f>'Budget production - DÉTAIL'!G829</f>
        <v>0</v>
      </c>
      <c r="I736" s="606">
        <f t="shared" si="485"/>
        <v>0</v>
      </c>
      <c r="J736" s="730"/>
      <c r="K736" s="419" t="s">
        <v>1646</v>
      </c>
      <c r="L736" s="419" t="s">
        <v>1646</v>
      </c>
      <c r="M736" s="419" t="s">
        <v>1646</v>
      </c>
      <c r="O736" s="819" t="str">
        <f t="shared" si="473"/>
        <v/>
      </c>
      <c r="P736" s="819" t="str">
        <f t="shared" si="474"/>
        <v/>
      </c>
      <c r="Q736" s="819" t="str">
        <f t="shared" si="475"/>
        <v/>
      </c>
    </row>
    <row r="737" spans="1:17" ht="14" hidden="1" customHeight="1">
      <c r="A737" s="621">
        <v>5606</v>
      </c>
      <c r="B737" s="635" t="s">
        <v>1488</v>
      </c>
      <c r="C737" s="722">
        <v>0</v>
      </c>
      <c r="D737" s="722">
        <v>0</v>
      </c>
      <c r="E737" s="604">
        <f t="shared" si="483"/>
        <v>0</v>
      </c>
      <c r="F737" s="722">
        <v>0</v>
      </c>
      <c r="G737" s="604">
        <f t="shared" si="484"/>
        <v>0</v>
      </c>
      <c r="H737" s="605">
        <f>'Budget production - DÉTAIL'!G830</f>
        <v>0</v>
      </c>
      <c r="I737" s="606">
        <f t="shared" si="485"/>
        <v>0</v>
      </c>
      <c r="J737" s="730"/>
      <c r="K737" s="419" t="s">
        <v>1646</v>
      </c>
      <c r="L737" s="419" t="s">
        <v>1646</v>
      </c>
      <c r="M737" s="419" t="s">
        <v>1646</v>
      </c>
      <c r="O737" s="819" t="str">
        <f t="shared" si="473"/>
        <v/>
      </c>
      <c r="P737" s="819" t="str">
        <f t="shared" si="474"/>
        <v/>
      </c>
      <c r="Q737" s="819" t="str">
        <f t="shared" si="475"/>
        <v/>
      </c>
    </row>
    <row r="738" spans="1:17" ht="14" hidden="1" customHeight="1">
      <c r="A738" s="621">
        <v>5608</v>
      </c>
      <c r="B738" s="635" t="s">
        <v>1489</v>
      </c>
      <c r="C738" s="722">
        <v>0</v>
      </c>
      <c r="D738" s="722">
        <v>0</v>
      </c>
      <c r="E738" s="604">
        <f t="shared" si="483"/>
        <v>0</v>
      </c>
      <c r="F738" s="722">
        <v>0</v>
      </c>
      <c r="G738" s="604">
        <f t="shared" si="484"/>
        <v>0</v>
      </c>
      <c r="H738" s="605">
        <f>'Budget production - DÉTAIL'!G831</f>
        <v>0</v>
      </c>
      <c r="I738" s="606">
        <f t="shared" si="485"/>
        <v>0</v>
      </c>
      <c r="J738" s="730"/>
      <c r="K738" s="419" t="s">
        <v>1646</v>
      </c>
      <c r="L738" s="419" t="s">
        <v>1646</v>
      </c>
      <c r="M738" s="419" t="s">
        <v>1646</v>
      </c>
      <c r="O738" s="819" t="str">
        <f t="shared" si="473"/>
        <v/>
      </c>
      <c r="P738" s="819" t="str">
        <f t="shared" si="474"/>
        <v/>
      </c>
      <c r="Q738" s="819" t="str">
        <f t="shared" si="475"/>
        <v/>
      </c>
    </row>
    <row r="739" spans="1:17" ht="14" hidden="1" customHeight="1">
      <c r="A739" s="621">
        <v>5609</v>
      </c>
      <c r="B739" s="635" t="s">
        <v>1490</v>
      </c>
      <c r="C739" s="722">
        <v>0</v>
      </c>
      <c r="D739" s="722">
        <v>0</v>
      </c>
      <c r="E739" s="604">
        <f t="shared" si="483"/>
        <v>0</v>
      </c>
      <c r="F739" s="722">
        <v>0</v>
      </c>
      <c r="G739" s="604">
        <f t="shared" si="484"/>
        <v>0</v>
      </c>
      <c r="H739" s="605">
        <f>'Budget production - DÉTAIL'!G832</f>
        <v>0</v>
      </c>
      <c r="I739" s="606">
        <f t="shared" si="485"/>
        <v>0</v>
      </c>
      <c r="J739" s="730"/>
      <c r="K739" s="419" t="s">
        <v>1646</v>
      </c>
      <c r="L739" s="419" t="s">
        <v>1646</v>
      </c>
      <c r="M739" s="419" t="s">
        <v>1646</v>
      </c>
      <c r="O739" s="819" t="str">
        <f t="shared" si="473"/>
        <v/>
      </c>
      <c r="P739" s="819" t="str">
        <f t="shared" si="474"/>
        <v/>
      </c>
      <c r="Q739" s="819" t="str">
        <f t="shared" si="475"/>
        <v/>
      </c>
    </row>
    <row r="740" spans="1:17" ht="14" hidden="1" customHeight="1">
      <c r="A740" s="621">
        <v>5610</v>
      </c>
      <c r="B740" s="635" t="s">
        <v>1491</v>
      </c>
      <c r="C740" s="722">
        <v>0</v>
      </c>
      <c r="D740" s="722">
        <v>0</v>
      </c>
      <c r="E740" s="604">
        <f t="shared" si="483"/>
        <v>0</v>
      </c>
      <c r="F740" s="722">
        <v>0</v>
      </c>
      <c r="G740" s="604">
        <f t="shared" si="484"/>
        <v>0</v>
      </c>
      <c r="H740" s="605">
        <f>'Budget production - DÉTAIL'!G833</f>
        <v>0</v>
      </c>
      <c r="I740" s="606">
        <f t="shared" si="485"/>
        <v>0</v>
      </c>
      <c r="J740" s="730"/>
      <c r="K740" s="419" t="s">
        <v>1646</v>
      </c>
      <c r="L740" s="419" t="s">
        <v>1646</v>
      </c>
      <c r="M740" s="419" t="s">
        <v>1646</v>
      </c>
      <c r="O740" s="819" t="str">
        <f t="shared" si="473"/>
        <v/>
      </c>
      <c r="P740" s="819" t="str">
        <f t="shared" si="474"/>
        <v/>
      </c>
      <c r="Q740" s="819" t="str">
        <f t="shared" si="475"/>
        <v/>
      </c>
    </row>
    <row r="741" spans="1:17" ht="14" hidden="1" customHeight="1">
      <c r="A741" s="621">
        <v>5611</v>
      </c>
      <c r="B741" s="635" t="s">
        <v>1492</v>
      </c>
      <c r="C741" s="722">
        <v>0</v>
      </c>
      <c r="D741" s="722">
        <v>0</v>
      </c>
      <c r="E741" s="604">
        <f t="shared" si="483"/>
        <v>0</v>
      </c>
      <c r="F741" s="722">
        <v>0</v>
      </c>
      <c r="G741" s="604">
        <f t="shared" si="484"/>
        <v>0</v>
      </c>
      <c r="H741" s="605">
        <f>'Budget production - DÉTAIL'!G834</f>
        <v>0</v>
      </c>
      <c r="I741" s="606">
        <f t="shared" si="485"/>
        <v>0</v>
      </c>
      <c r="J741" s="730"/>
      <c r="K741" s="419" t="s">
        <v>1646</v>
      </c>
      <c r="L741" s="419" t="s">
        <v>1646</v>
      </c>
      <c r="M741" s="419" t="s">
        <v>1646</v>
      </c>
      <c r="O741" s="819" t="str">
        <f t="shared" si="473"/>
        <v/>
      </c>
      <c r="P741" s="819" t="str">
        <f t="shared" si="474"/>
        <v/>
      </c>
      <c r="Q741" s="819" t="str">
        <f t="shared" si="475"/>
        <v/>
      </c>
    </row>
    <row r="742" spans="1:17" ht="14" hidden="1" customHeight="1">
      <c r="A742" s="621">
        <v>5620</v>
      </c>
      <c r="B742" s="635" t="s">
        <v>1493</v>
      </c>
      <c r="C742" s="722">
        <v>0</v>
      </c>
      <c r="D742" s="722">
        <v>0</v>
      </c>
      <c r="E742" s="604">
        <f t="shared" si="483"/>
        <v>0</v>
      </c>
      <c r="F742" s="722">
        <v>0</v>
      </c>
      <c r="G742" s="604">
        <f t="shared" si="484"/>
        <v>0</v>
      </c>
      <c r="H742" s="605">
        <f>'Budget production - DÉTAIL'!G835</f>
        <v>0</v>
      </c>
      <c r="I742" s="606">
        <f t="shared" si="485"/>
        <v>0</v>
      </c>
      <c r="J742" s="730"/>
      <c r="K742" s="419" t="s">
        <v>1646</v>
      </c>
      <c r="L742" s="419" t="s">
        <v>1646</v>
      </c>
      <c r="M742" s="419" t="s">
        <v>1646</v>
      </c>
      <c r="O742" s="819" t="str">
        <f t="shared" si="473"/>
        <v/>
      </c>
      <c r="P742" s="819" t="str">
        <f t="shared" si="474"/>
        <v/>
      </c>
      <c r="Q742" s="819" t="str">
        <f t="shared" si="475"/>
        <v/>
      </c>
    </row>
    <row r="743" spans="1:17" ht="14" hidden="1" customHeight="1">
      <c r="A743" s="621">
        <v>5621</v>
      </c>
      <c r="B743" s="635" t="s">
        <v>1494</v>
      </c>
      <c r="C743" s="722">
        <v>0</v>
      </c>
      <c r="D743" s="722">
        <v>0</v>
      </c>
      <c r="E743" s="604">
        <f t="shared" si="483"/>
        <v>0</v>
      </c>
      <c r="F743" s="722">
        <v>0</v>
      </c>
      <c r="G743" s="604">
        <f t="shared" si="484"/>
        <v>0</v>
      </c>
      <c r="H743" s="605">
        <f>'Budget production - DÉTAIL'!G836</f>
        <v>0</v>
      </c>
      <c r="I743" s="606">
        <f t="shared" si="485"/>
        <v>0</v>
      </c>
      <c r="J743" s="730"/>
      <c r="K743" s="419" t="s">
        <v>1646</v>
      </c>
      <c r="L743" s="419" t="s">
        <v>1646</v>
      </c>
      <c r="M743" s="419" t="s">
        <v>1646</v>
      </c>
      <c r="O743" s="819" t="str">
        <f t="shared" si="473"/>
        <v/>
      </c>
      <c r="P743" s="819" t="str">
        <f t="shared" si="474"/>
        <v/>
      </c>
      <c r="Q743" s="819" t="str">
        <f t="shared" si="475"/>
        <v/>
      </c>
    </row>
    <row r="744" spans="1:17" ht="14" hidden="1" customHeight="1">
      <c r="A744" s="621">
        <v>5630</v>
      </c>
      <c r="B744" s="635" t="s">
        <v>1594</v>
      </c>
      <c r="C744" s="722">
        <v>0</v>
      </c>
      <c r="D744" s="722">
        <v>0</v>
      </c>
      <c r="E744" s="604">
        <f t="shared" si="483"/>
        <v>0</v>
      </c>
      <c r="F744" s="722">
        <v>0</v>
      </c>
      <c r="G744" s="604">
        <f t="shared" si="484"/>
        <v>0</v>
      </c>
      <c r="H744" s="605">
        <f>'Budget production - DÉTAIL'!G837</f>
        <v>0</v>
      </c>
      <c r="I744" s="606">
        <f t="shared" si="485"/>
        <v>0</v>
      </c>
      <c r="J744" s="730"/>
      <c r="K744" s="419" t="s">
        <v>1646</v>
      </c>
      <c r="L744" s="419" t="s">
        <v>1646</v>
      </c>
      <c r="M744" s="419" t="s">
        <v>1646</v>
      </c>
      <c r="O744" s="819" t="str">
        <f t="shared" si="473"/>
        <v/>
      </c>
      <c r="P744" s="819" t="str">
        <f t="shared" si="474"/>
        <v/>
      </c>
      <c r="Q744" s="819" t="str">
        <f t="shared" si="475"/>
        <v/>
      </c>
    </row>
    <row r="745" spans="1:17" ht="14" hidden="1" customHeight="1">
      <c r="A745" s="621">
        <v>5631</v>
      </c>
      <c r="B745" s="635" t="s">
        <v>1595</v>
      </c>
      <c r="C745" s="722">
        <v>0</v>
      </c>
      <c r="D745" s="722">
        <v>0</v>
      </c>
      <c r="E745" s="604">
        <f t="shared" si="483"/>
        <v>0</v>
      </c>
      <c r="F745" s="722">
        <v>0</v>
      </c>
      <c r="G745" s="604">
        <f t="shared" si="484"/>
        <v>0</v>
      </c>
      <c r="H745" s="605">
        <f>'Budget production - DÉTAIL'!G838</f>
        <v>0</v>
      </c>
      <c r="I745" s="606">
        <f t="shared" si="485"/>
        <v>0</v>
      </c>
      <c r="J745" s="730"/>
      <c r="K745" s="419" t="s">
        <v>1646</v>
      </c>
      <c r="L745" s="419" t="s">
        <v>1646</v>
      </c>
      <c r="M745" s="419" t="s">
        <v>1646</v>
      </c>
      <c r="O745" s="819" t="str">
        <f t="shared" si="473"/>
        <v/>
      </c>
      <c r="P745" s="819" t="str">
        <f t="shared" si="474"/>
        <v/>
      </c>
      <c r="Q745" s="819" t="str">
        <f t="shared" si="475"/>
        <v/>
      </c>
    </row>
    <row r="746" spans="1:17" ht="14" hidden="1" customHeight="1">
      <c r="A746" s="621">
        <v>5640</v>
      </c>
      <c r="B746" s="635" t="s">
        <v>773</v>
      </c>
      <c r="C746" s="722">
        <v>0</v>
      </c>
      <c r="D746" s="722">
        <v>0</v>
      </c>
      <c r="E746" s="604">
        <f t="shared" si="483"/>
        <v>0</v>
      </c>
      <c r="F746" s="722">
        <v>0</v>
      </c>
      <c r="G746" s="604">
        <f t="shared" si="484"/>
        <v>0</v>
      </c>
      <c r="H746" s="605">
        <f>'Budget production - DÉTAIL'!G839</f>
        <v>0</v>
      </c>
      <c r="I746" s="606">
        <f t="shared" si="485"/>
        <v>0</v>
      </c>
      <c r="J746" s="730"/>
      <c r="K746" s="419" t="s">
        <v>1646</v>
      </c>
      <c r="L746" s="419" t="s">
        <v>1646</v>
      </c>
      <c r="M746" s="419" t="s">
        <v>1646</v>
      </c>
      <c r="O746" s="819" t="str">
        <f t="shared" si="473"/>
        <v/>
      </c>
      <c r="P746" s="819" t="str">
        <f t="shared" si="474"/>
        <v/>
      </c>
      <c r="Q746" s="819" t="str">
        <f t="shared" si="475"/>
        <v/>
      </c>
    </row>
    <row r="747" spans="1:17" ht="14" hidden="1" customHeight="1">
      <c r="A747" s="621">
        <v>5641</v>
      </c>
      <c r="B747" s="635" t="s">
        <v>1495</v>
      </c>
      <c r="C747" s="722">
        <v>0</v>
      </c>
      <c r="D747" s="722">
        <v>0</v>
      </c>
      <c r="E747" s="604">
        <f t="shared" si="483"/>
        <v>0</v>
      </c>
      <c r="F747" s="722">
        <v>0</v>
      </c>
      <c r="G747" s="604">
        <f t="shared" si="484"/>
        <v>0</v>
      </c>
      <c r="H747" s="605">
        <f>'Budget production - DÉTAIL'!G840</f>
        <v>0</v>
      </c>
      <c r="I747" s="606">
        <f t="shared" si="485"/>
        <v>0</v>
      </c>
      <c r="J747" s="730"/>
      <c r="K747" s="419" t="s">
        <v>1646</v>
      </c>
      <c r="L747" s="419" t="s">
        <v>1646</v>
      </c>
      <c r="M747" s="419" t="s">
        <v>1646</v>
      </c>
      <c r="O747" s="819" t="str">
        <f t="shared" si="473"/>
        <v/>
      </c>
      <c r="P747" s="819" t="str">
        <f t="shared" si="474"/>
        <v/>
      </c>
      <c r="Q747" s="819" t="str">
        <f t="shared" si="475"/>
        <v/>
      </c>
    </row>
    <row r="748" spans="1:17" ht="14" hidden="1" customHeight="1">
      <c r="A748" s="621">
        <v>5642</v>
      </c>
      <c r="B748" s="635" t="s">
        <v>1496</v>
      </c>
      <c r="C748" s="722">
        <v>0</v>
      </c>
      <c r="D748" s="722">
        <v>0</v>
      </c>
      <c r="E748" s="604">
        <f t="shared" si="483"/>
        <v>0</v>
      </c>
      <c r="F748" s="722">
        <v>0</v>
      </c>
      <c r="G748" s="604">
        <f t="shared" si="484"/>
        <v>0</v>
      </c>
      <c r="H748" s="605">
        <f>'Budget production - DÉTAIL'!G841</f>
        <v>0</v>
      </c>
      <c r="I748" s="606">
        <f t="shared" si="485"/>
        <v>0</v>
      </c>
      <c r="J748" s="730"/>
      <c r="K748" s="419" t="s">
        <v>1646</v>
      </c>
      <c r="L748" s="419" t="s">
        <v>1646</v>
      </c>
      <c r="M748" s="419" t="s">
        <v>1646</v>
      </c>
      <c r="O748" s="819" t="str">
        <f t="shared" si="473"/>
        <v/>
      </c>
      <c r="P748" s="819" t="str">
        <f t="shared" si="474"/>
        <v/>
      </c>
      <c r="Q748" s="819" t="str">
        <f t="shared" si="475"/>
        <v/>
      </c>
    </row>
    <row r="749" spans="1:17" ht="14" hidden="1" customHeight="1">
      <c r="A749" s="621">
        <v>5643</v>
      </c>
      <c r="B749" s="635" t="s">
        <v>1497</v>
      </c>
      <c r="C749" s="722">
        <v>0</v>
      </c>
      <c r="D749" s="722">
        <v>0</v>
      </c>
      <c r="E749" s="604">
        <f t="shared" si="483"/>
        <v>0</v>
      </c>
      <c r="F749" s="722">
        <v>0</v>
      </c>
      <c r="G749" s="604">
        <f t="shared" si="484"/>
        <v>0</v>
      </c>
      <c r="H749" s="605">
        <f>'Budget production - DÉTAIL'!G842</f>
        <v>0</v>
      </c>
      <c r="I749" s="606">
        <f t="shared" si="485"/>
        <v>0</v>
      </c>
      <c r="J749" s="730"/>
      <c r="K749" s="419" t="s">
        <v>1646</v>
      </c>
      <c r="L749" s="419" t="s">
        <v>1646</v>
      </c>
      <c r="M749" s="419" t="s">
        <v>1646</v>
      </c>
      <c r="O749" s="819" t="str">
        <f t="shared" si="473"/>
        <v/>
      </c>
      <c r="P749" s="819" t="str">
        <f t="shared" si="474"/>
        <v/>
      </c>
      <c r="Q749" s="819" t="str">
        <f t="shared" si="475"/>
        <v/>
      </c>
    </row>
    <row r="750" spans="1:17" ht="14" hidden="1" customHeight="1">
      <c r="A750" s="621">
        <v>5650</v>
      </c>
      <c r="B750" s="635" t="s">
        <v>1498</v>
      </c>
      <c r="C750" s="722">
        <v>0</v>
      </c>
      <c r="D750" s="722">
        <v>0</v>
      </c>
      <c r="E750" s="604">
        <f t="shared" si="483"/>
        <v>0</v>
      </c>
      <c r="F750" s="722">
        <v>0</v>
      </c>
      <c r="G750" s="604">
        <f t="shared" si="484"/>
        <v>0</v>
      </c>
      <c r="H750" s="605">
        <f>'Budget production - DÉTAIL'!G843</f>
        <v>0</v>
      </c>
      <c r="I750" s="606">
        <f t="shared" si="485"/>
        <v>0</v>
      </c>
      <c r="J750" s="730"/>
      <c r="K750" s="419" t="s">
        <v>1646</v>
      </c>
      <c r="L750" s="419" t="s">
        <v>1646</v>
      </c>
      <c r="M750" s="419" t="s">
        <v>1646</v>
      </c>
      <c r="O750" s="819" t="str">
        <f t="shared" si="473"/>
        <v/>
      </c>
      <c r="P750" s="819" t="str">
        <f t="shared" si="474"/>
        <v/>
      </c>
      <c r="Q750" s="819" t="str">
        <f t="shared" si="475"/>
        <v/>
      </c>
    </row>
    <row r="751" spans="1:17" ht="14" hidden="1" customHeight="1">
      <c r="A751" s="621">
        <v>5651</v>
      </c>
      <c r="B751" s="635" t="s">
        <v>1499</v>
      </c>
      <c r="C751" s="722">
        <v>0</v>
      </c>
      <c r="D751" s="722">
        <v>0</v>
      </c>
      <c r="E751" s="604">
        <f t="shared" si="483"/>
        <v>0</v>
      </c>
      <c r="F751" s="722">
        <v>0</v>
      </c>
      <c r="G751" s="604">
        <f t="shared" si="484"/>
        <v>0</v>
      </c>
      <c r="H751" s="605">
        <f>'Budget production - DÉTAIL'!G844</f>
        <v>0</v>
      </c>
      <c r="I751" s="606">
        <f t="shared" si="485"/>
        <v>0</v>
      </c>
      <c r="J751" s="730"/>
      <c r="K751" s="419" t="s">
        <v>1646</v>
      </c>
      <c r="L751" s="419" t="s">
        <v>1646</v>
      </c>
      <c r="M751" s="419" t="s">
        <v>1646</v>
      </c>
      <c r="O751" s="819" t="str">
        <f t="shared" si="473"/>
        <v/>
      </c>
      <c r="P751" s="819" t="str">
        <f t="shared" si="474"/>
        <v/>
      </c>
      <c r="Q751" s="819" t="str">
        <f t="shared" si="475"/>
        <v/>
      </c>
    </row>
    <row r="752" spans="1:17" ht="14" hidden="1" customHeight="1">
      <c r="A752" s="621">
        <v>5652</v>
      </c>
      <c r="B752" s="635" t="s">
        <v>1500</v>
      </c>
      <c r="C752" s="722">
        <v>0</v>
      </c>
      <c r="D752" s="722">
        <v>0</v>
      </c>
      <c r="E752" s="604">
        <f t="shared" si="483"/>
        <v>0</v>
      </c>
      <c r="F752" s="722">
        <v>0</v>
      </c>
      <c r="G752" s="604">
        <f t="shared" si="484"/>
        <v>0</v>
      </c>
      <c r="H752" s="605">
        <f>'Budget production - DÉTAIL'!G845</f>
        <v>0</v>
      </c>
      <c r="I752" s="606">
        <f t="shared" si="485"/>
        <v>0</v>
      </c>
      <c r="J752" s="730"/>
      <c r="K752" s="419" t="s">
        <v>1646</v>
      </c>
      <c r="L752" s="419" t="s">
        <v>1646</v>
      </c>
      <c r="M752" s="419" t="s">
        <v>1646</v>
      </c>
      <c r="O752" s="819" t="str">
        <f t="shared" si="473"/>
        <v/>
      </c>
      <c r="P752" s="819" t="str">
        <f t="shared" si="474"/>
        <v/>
      </c>
      <c r="Q752" s="819" t="str">
        <f t="shared" si="475"/>
        <v/>
      </c>
    </row>
    <row r="753" spans="1:17" ht="14" hidden="1" customHeight="1">
      <c r="A753" s="621">
        <v>5659</v>
      </c>
      <c r="B753" s="635" t="s">
        <v>1472</v>
      </c>
      <c r="C753" s="722">
        <v>0</v>
      </c>
      <c r="D753" s="722">
        <v>0</v>
      </c>
      <c r="E753" s="604">
        <f t="shared" si="483"/>
        <v>0</v>
      </c>
      <c r="F753" s="722">
        <v>0</v>
      </c>
      <c r="G753" s="604">
        <f t="shared" si="484"/>
        <v>0</v>
      </c>
      <c r="H753" s="605">
        <f>'Budget production - DÉTAIL'!G846</f>
        <v>0</v>
      </c>
      <c r="I753" s="606">
        <f t="shared" si="485"/>
        <v>0</v>
      </c>
      <c r="J753" s="730"/>
      <c r="K753" s="419" t="s">
        <v>1646</v>
      </c>
      <c r="L753" s="419" t="s">
        <v>1646</v>
      </c>
      <c r="M753" s="419" t="s">
        <v>1646</v>
      </c>
      <c r="O753" s="819" t="str">
        <f t="shared" si="473"/>
        <v/>
      </c>
      <c r="P753" s="819" t="str">
        <f t="shared" si="474"/>
        <v/>
      </c>
      <c r="Q753" s="819" t="str">
        <f t="shared" si="475"/>
        <v/>
      </c>
    </row>
    <row r="754" spans="1:17" ht="14" hidden="1" customHeight="1">
      <c r="A754" s="621">
        <v>5660</v>
      </c>
      <c r="B754" s="635" t="s">
        <v>1146</v>
      </c>
      <c r="C754" s="722">
        <v>0</v>
      </c>
      <c r="D754" s="722">
        <v>0</v>
      </c>
      <c r="E754" s="604">
        <f t="shared" si="483"/>
        <v>0</v>
      </c>
      <c r="F754" s="722">
        <v>0</v>
      </c>
      <c r="G754" s="604">
        <f t="shared" si="484"/>
        <v>0</v>
      </c>
      <c r="H754" s="605">
        <f>'Budget production - DÉTAIL'!G847</f>
        <v>0</v>
      </c>
      <c r="I754" s="606">
        <f t="shared" si="485"/>
        <v>0</v>
      </c>
      <c r="J754" s="730"/>
      <c r="K754" s="419" t="s">
        <v>1646</v>
      </c>
      <c r="L754" s="419" t="s">
        <v>1646</v>
      </c>
      <c r="M754" s="419" t="s">
        <v>1646</v>
      </c>
      <c r="O754" s="819" t="str">
        <f t="shared" si="473"/>
        <v/>
      </c>
      <c r="P754" s="819" t="str">
        <f t="shared" si="474"/>
        <v/>
      </c>
      <c r="Q754" s="819" t="str">
        <f t="shared" si="475"/>
        <v/>
      </c>
    </row>
    <row r="755" spans="1:17" ht="14" hidden="1" customHeight="1">
      <c r="A755" s="621">
        <v>5661</v>
      </c>
      <c r="B755" s="635" t="s">
        <v>1501</v>
      </c>
      <c r="C755" s="722">
        <v>0</v>
      </c>
      <c r="D755" s="722">
        <v>0</v>
      </c>
      <c r="E755" s="604">
        <f t="shared" si="483"/>
        <v>0</v>
      </c>
      <c r="F755" s="722">
        <v>0</v>
      </c>
      <c r="G755" s="604">
        <f t="shared" si="484"/>
        <v>0</v>
      </c>
      <c r="H755" s="605">
        <f>'Budget production - DÉTAIL'!G848</f>
        <v>0</v>
      </c>
      <c r="I755" s="606">
        <f t="shared" si="485"/>
        <v>0</v>
      </c>
      <c r="J755" s="730"/>
      <c r="K755" s="419" t="s">
        <v>1646</v>
      </c>
      <c r="L755" s="419" t="s">
        <v>1646</v>
      </c>
      <c r="M755" s="419" t="s">
        <v>1646</v>
      </c>
      <c r="O755" s="819" t="str">
        <f t="shared" si="473"/>
        <v/>
      </c>
      <c r="P755" s="819" t="str">
        <f t="shared" si="474"/>
        <v/>
      </c>
      <c r="Q755" s="819" t="str">
        <f t="shared" si="475"/>
        <v/>
      </c>
    </row>
    <row r="756" spans="1:17" ht="14" hidden="1" customHeight="1">
      <c r="A756" s="621">
        <v>5670</v>
      </c>
      <c r="B756" s="635" t="s">
        <v>1502</v>
      </c>
      <c r="C756" s="722">
        <v>0</v>
      </c>
      <c r="D756" s="722">
        <v>0</v>
      </c>
      <c r="E756" s="604">
        <f t="shared" si="483"/>
        <v>0</v>
      </c>
      <c r="F756" s="722">
        <v>0</v>
      </c>
      <c r="G756" s="604">
        <f t="shared" si="484"/>
        <v>0</v>
      </c>
      <c r="H756" s="605">
        <f>'Budget production - DÉTAIL'!G849</f>
        <v>0</v>
      </c>
      <c r="I756" s="606">
        <f t="shared" si="485"/>
        <v>0</v>
      </c>
      <c r="J756" s="730"/>
      <c r="K756" s="419" t="s">
        <v>1646</v>
      </c>
      <c r="L756" s="419" t="s">
        <v>1646</v>
      </c>
      <c r="M756" s="419" t="s">
        <v>1646</v>
      </c>
      <c r="O756" s="819" t="str">
        <f t="shared" si="473"/>
        <v/>
      </c>
      <c r="P756" s="819" t="str">
        <f t="shared" si="474"/>
        <v/>
      </c>
      <c r="Q756" s="819" t="str">
        <f t="shared" si="475"/>
        <v/>
      </c>
    </row>
    <row r="757" spans="1:17" ht="14" hidden="1" customHeight="1">
      <c r="A757" s="621">
        <v>5671</v>
      </c>
      <c r="B757" s="635" t="s">
        <v>1503</v>
      </c>
      <c r="C757" s="722">
        <v>0</v>
      </c>
      <c r="D757" s="722">
        <v>0</v>
      </c>
      <c r="E757" s="604">
        <f t="shared" si="483"/>
        <v>0</v>
      </c>
      <c r="F757" s="722">
        <v>0</v>
      </c>
      <c r="G757" s="604">
        <f t="shared" si="484"/>
        <v>0</v>
      </c>
      <c r="H757" s="605">
        <f>'Budget production - DÉTAIL'!G850</f>
        <v>0</v>
      </c>
      <c r="I757" s="606">
        <f t="shared" si="485"/>
        <v>0</v>
      </c>
      <c r="J757" s="730"/>
      <c r="K757" s="419" t="s">
        <v>1646</v>
      </c>
      <c r="L757" s="419" t="s">
        <v>1646</v>
      </c>
      <c r="M757" s="419" t="s">
        <v>1646</v>
      </c>
      <c r="O757" s="819" t="str">
        <f t="shared" si="473"/>
        <v/>
      </c>
      <c r="P757" s="819" t="str">
        <f t="shared" si="474"/>
        <v/>
      </c>
      <c r="Q757" s="819" t="str">
        <f t="shared" si="475"/>
        <v/>
      </c>
    </row>
    <row r="758" spans="1:17" ht="14" hidden="1" customHeight="1">
      <c r="A758" s="621">
        <v>5672</v>
      </c>
      <c r="B758" s="635" t="s">
        <v>1504</v>
      </c>
      <c r="C758" s="722">
        <v>0</v>
      </c>
      <c r="D758" s="722">
        <v>0</v>
      </c>
      <c r="E758" s="604">
        <f t="shared" si="483"/>
        <v>0</v>
      </c>
      <c r="F758" s="722">
        <v>0</v>
      </c>
      <c r="G758" s="604">
        <f t="shared" si="484"/>
        <v>0</v>
      </c>
      <c r="H758" s="605">
        <f>'Budget production - DÉTAIL'!G851</f>
        <v>0</v>
      </c>
      <c r="I758" s="606">
        <f t="shared" si="485"/>
        <v>0</v>
      </c>
      <c r="J758" s="730"/>
      <c r="K758" s="419" t="s">
        <v>1646</v>
      </c>
      <c r="L758" s="419" t="s">
        <v>1646</v>
      </c>
      <c r="M758" s="419" t="s">
        <v>1646</v>
      </c>
      <c r="O758" s="819" t="str">
        <f t="shared" si="473"/>
        <v/>
      </c>
      <c r="P758" s="819" t="str">
        <f t="shared" si="474"/>
        <v/>
      </c>
      <c r="Q758" s="819" t="str">
        <f t="shared" si="475"/>
        <v/>
      </c>
    </row>
    <row r="759" spans="1:17" ht="14" hidden="1" customHeight="1">
      <c r="A759" s="621">
        <v>5673</v>
      </c>
      <c r="B759" s="635" t="s">
        <v>1505</v>
      </c>
      <c r="C759" s="722">
        <v>0</v>
      </c>
      <c r="D759" s="722">
        <v>0</v>
      </c>
      <c r="E759" s="604">
        <f t="shared" si="483"/>
        <v>0</v>
      </c>
      <c r="F759" s="722">
        <v>0</v>
      </c>
      <c r="G759" s="604">
        <f t="shared" si="484"/>
        <v>0</v>
      </c>
      <c r="H759" s="605">
        <f>'Budget production - DÉTAIL'!G852</f>
        <v>0</v>
      </c>
      <c r="I759" s="606">
        <f t="shared" si="485"/>
        <v>0</v>
      </c>
      <c r="J759" s="730"/>
      <c r="K759" s="419" t="s">
        <v>1646</v>
      </c>
      <c r="L759" s="419" t="s">
        <v>1646</v>
      </c>
      <c r="M759" s="419" t="s">
        <v>1646</v>
      </c>
      <c r="O759" s="819" t="str">
        <f t="shared" si="473"/>
        <v/>
      </c>
      <c r="P759" s="819" t="str">
        <f t="shared" si="474"/>
        <v/>
      </c>
      <c r="Q759" s="819" t="str">
        <f t="shared" si="475"/>
        <v/>
      </c>
    </row>
    <row r="760" spans="1:17" ht="14" hidden="1" customHeight="1">
      <c r="A760" s="621">
        <v>5674</v>
      </c>
      <c r="B760" s="635" t="s">
        <v>1506</v>
      </c>
      <c r="C760" s="722">
        <v>0</v>
      </c>
      <c r="D760" s="722">
        <v>0</v>
      </c>
      <c r="E760" s="604">
        <f t="shared" si="483"/>
        <v>0</v>
      </c>
      <c r="F760" s="722">
        <v>0</v>
      </c>
      <c r="G760" s="604">
        <f t="shared" si="484"/>
        <v>0</v>
      </c>
      <c r="H760" s="605">
        <f>'Budget production - DÉTAIL'!G853</f>
        <v>0</v>
      </c>
      <c r="I760" s="606">
        <f t="shared" si="485"/>
        <v>0</v>
      </c>
      <c r="J760" s="730"/>
      <c r="K760" s="419" t="s">
        <v>1646</v>
      </c>
      <c r="L760" s="419" t="s">
        <v>1646</v>
      </c>
      <c r="M760" s="419" t="s">
        <v>1646</v>
      </c>
      <c r="O760" s="819" t="str">
        <f t="shared" si="473"/>
        <v/>
      </c>
      <c r="P760" s="819" t="str">
        <f t="shared" si="474"/>
        <v/>
      </c>
      <c r="Q760" s="819" t="str">
        <f t="shared" si="475"/>
        <v/>
      </c>
    </row>
    <row r="761" spans="1:17" ht="14" hidden="1" customHeight="1">
      <c r="A761" s="621">
        <v>5675</v>
      </c>
      <c r="B761" s="635" t="s">
        <v>1507</v>
      </c>
      <c r="C761" s="722">
        <v>0</v>
      </c>
      <c r="D761" s="722">
        <v>0</v>
      </c>
      <c r="E761" s="604">
        <f t="shared" si="483"/>
        <v>0</v>
      </c>
      <c r="F761" s="722">
        <v>0</v>
      </c>
      <c r="G761" s="604">
        <f t="shared" si="484"/>
        <v>0</v>
      </c>
      <c r="H761" s="605">
        <f>'Budget production - DÉTAIL'!G854</f>
        <v>0</v>
      </c>
      <c r="I761" s="606">
        <f t="shared" si="485"/>
        <v>0</v>
      </c>
      <c r="J761" s="730"/>
      <c r="K761" s="419" t="s">
        <v>1646</v>
      </c>
      <c r="L761" s="419" t="s">
        <v>1646</v>
      </c>
      <c r="M761" s="419" t="s">
        <v>1646</v>
      </c>
      <c r="O761" s="819" t="str">
        <f t="shared" si="473"/>
        <v/>
      </c>
      <c r="P761" s="819" t="str">
        <f t="shared" si="474"/>
        <v/>
      </c>
      <c r="Q761" s="819" t="str">
        <f t="shared" si="475"/>
        <v/>
      </c>
    </row>
    <row r="762" spans="1:17" ht="14" hidden="1" customHeight="1">
      <c r="A762" s="621">
        <v>5679</v>
      </c>
      <c r="B762" s="635" t="s">
        <v>1508</v>
      </c>
      <c r="C762" s="722">
        <v>0</v>
      </c>
      <c r="D762" s="722">
        <v>0</v>
      </c>
      <c r="E762" s="604">
        <f t="shared" si="483"/>
        <v>0</v>
      </c>
      <c r="F762" s="722">
        <v>0</v>
      </c>
      <c r="G762" s="604">
        <f t="shared" si="484"/>
        <v>0</v>
      </c>
      <c r="H762" s="605">
        <f>'Budget production - DÉTAIL'!G855</f>
        <v>0</v>
      </c>
      <c r="I762" s="606">
        <f t="shared" si="485"/>
        <v>0</v>
      </c>
      <c r="J762" s="730"/>
      <c r="K762" s="419" t="s">
        <v>1646</v>
      </c>
      <c r="L762" s="419" t="s">
        <v>1646</v>
      </c>
      <c r="M762" s="419" t="s">
        <v>1646</v>
      </c>
      <c r="O762" s="819" t="str">
        <f t="shared" si="473"/>
        <v/>
      </c>
      <c r="P762" s="819" t="str">
        <f t="shared" si="474"/>
        <v/>
      </c>
      <c r="Q762" s="819" t="str">
        <f t="shared" si="475"/>
        <v/>
      </c>
    </row>
    <row r="763" spans="1:17" ht="14" hidden="1" customHeight="1">
      <c r="A763" s="621">
        <v>5680</v>
      </c>
      <c r="B763" s="635" t="s">
        <v>1509</v>
      </c>
      <c r="C763" s="722">
        <v>0</v>
      </c>
      <c r="D763" s="722">
        <v>0</v>
      </c>
      <c r="E763" s="604">
        <f t="shared" ref="E763" si="486">+C763+D763</f>
        <v>0</v>
      </c>
      <c r="F763" s="722">
        <v>0</v>
      </c>
      <c r="G763" s="604">
        <f t="shared" ref="G763" si="487">+E763+F763</f>
        <v>0</v>
      </c>
      <c r="H763" s="605">
        <f>'Budget production - DÉTAIL'!G856</f>
        <v>0</v>
      </c>
      <c r="I763" s="606">
        <f t="shared" ref="I763" si="488">+H763-G763</f>
        <v>0</v>
      </c>
      <c r="J763" s="730"/>
      <c r="K763" s="419" t="s">
        <v>1646</v>
      </c>
      <c r="L763" s="419" t="s">
        <v>1646</v>
      </c>
      <c r="M763" s="419" t="s">
        <v>1646</v>
      </c>
      <c r="O763" s="819" t="str">
        <f t="shared" ref="O763" si="489">IF(OR(K763="Oui",K763="Yes"),G763,"")</f>
        <v/>
      </c>
      <c r="P763" s="819" t="str">
        <f t="shared" ref="P763" si="490">IF(OR(L763="Oui",L763="Yes"),G763,"")</f>
        <v/>
      </c>
      <c r="Q763" s="819" t="str">
        <f t="shared" ref="Q763" si="491">IF(OR(M763="Oui",M763="Yes"),G763,"")</f>
        <v/>
      </c>
    </row>
    <row r="764" spans="1:17" ht="14" hidden="1" customHeight="1">
      <c r="A764" s="621" t="s">
        <v>2910</v>
      </c>
      <c r="B764" s="635" t="s">
        <v>1199</v>
      </c>
      <c r="C764" s="722">
        <v>0</v>
      </c>
      <c r="D764" s="722">
        <v>0</v>
      </c>
      <c r="E764" s="604">
        <f t="shared" si="483"/>
        <v>0</v>
      </c>
      <c r="F764" s="722">
        <v>0</v>
      </c>
      <c r="G764" s="604">
        <f t="shared" si="484"/>
        <v>0</v>
      </c>
      <c r="H764" s="605">
        <f>'Budget production - DÉTAIL'!G857</f>
        <v>0</v>
      </c>
      <c r="I764" s="606">
        <f t="shared" si="485"/>
        <v>0</v>
      </c>
      <c r="J764" s="730"/>
      <c r="K764" s="419" t="s">
        <v>1646</v>
      </c>
      <c r="L764" s="419" t="s">
        <v>1646</v>
      </c>
      <c r="M764" s="419" t="s">
        <v>1646</v>
      </c>
      <c r="O764" s="819" t="str">
        <f t="shared" si="473"/>
        <v/>
      </c>
      <c r="P764" s="819" t="str">
        <f t="shared" si="474"/>
        <v/>
      </c>
      <c r="Q764" s="819" t="str">
        <f t="shared" si="475"/>
        <v/>
      </c>
    </row>
    <row r="765" spans="1:17" ht="14" hidden="1" customHeight="1">
      <c r="A765" s="621">
        <v>5695</v>
      </c>
      <c r="B765" s="559" t="s">
        <v>788</v>
      </c>
      <c r="C765" s="722">
        <v>0</v>
      </c>
      <c r="D765" s="722">
        <v>0</v>
      </c>
      <c r="E765" s="604">
        <f t="shared" si="483"/>
        <v>0</v>
      </c>
      <c r="F765" s="722">
        <v>0</v>
      </c>
      <c r="G765" s="604">
        <f t="shared" si="484"/>
        <v>0</v>
      </c>
      <c r="H765" s="605">
        <f>'Budget production - DÉTAIL'!G858</f>
        <v>0</v>
      </c>
      <c r="I765" s="606">
        <f t="shared" si="485"/>
        <v>0</v>
      </c>
      <c r="J765" s="730"/>
      <c r="K765" s="419" t="s">
        <v>1646</v>
      </c>
      <c r="L765" s="419" t="s">
        <v>1646</v>
      </c>
      <c r="M765" s="419" t="s">
        <v>1646</v>
      </c>
      <c r="O765" s="819" t="str">
        <f t="shared" si="473"/>
        <v/>
      </c>
      <c r="P765" s="819" t="str">
        <f t="shared" si="474"/>
        <v/>
      </c>
      <c r="Q765" s="819" t="str">
        <f t="shared" si="475"/>
        <v/>
      </c>
    </row>
    <row r="766" spans="1:17" ht="14" hidden="1" customHeight="1">
      <c r="A766" s="621"/>
      <c r="B766" s="636" t="s">
        <v>2745</v>
      </c>
      <c r="C766" s="610">
        <f>SUM(C734:C765)</f>
        <v>0</v>
      </c>
      <c r="D766" s="610">
        <f t="shared" ref="D766:H766" si="492">SUM(D734:D765)</f>
        <v>0</v>
      </c>
      <c r="E766" s="610">
        <f t="shared" si="492"/>
        <v>0</v>
      </c>
      <c r="F766" s="610">
        <f t="shared" si="492"/>
        <v>0</v>
      </c>
      <c r="G766" s="610">
        <f t="shared" si="492"/>
        <v>0</v>
      </c>
      <c r="H766" s="610">
        <f t="shared" si="492"/>
        <v>0</v>
      </c>
      <c r="I766" s="610">
        <f>+H766-G766</f>
        <v>0</v>
      </c>
      <c r="J766" s="813"/>
      <c r="K766" s="813"/>
      <c r="L766" s="813"/>
      <c r="M766" s="813"/>
      <c r="N766" s="813"/>
      <c r="O766" s="844"/>
      <c r="P766" s="844"/>
      <c r="Q766" s="844"/>
    </row>
    <row r="767" spans="1:17" ht="14" hidden="1" customHeight="1">
      <c r="A767" s="621"/>
      <c r="B767" s="637"/>
      <c r="C767" s="625"/>
      <c r="D767" s="625"/>
      <c r="E767" s="625"/>
      <c r="F767" s="625"/>
      <c r="G767" s="625"/>
      <c r="H767" s="625"/>
      <c r="I767" s="626"/>
      <c r="J767" s="520"/>
      <c r="K767" s="520"/>
      <c r="L767" s="520"/>
      <c r="M767" s="520"/>
      <c r="N767" s="520"/>
      <c r="O767" s="843"/>
      <c r="P767" s="843"/>
      <c r="Q767" s="843"/>
    </row>
    <row r="768" spans="1:17" ht="14" hidden="1" customHeight="1">
      <c r="A768" s="596">
        <v>57</v>
      </c>
      <c r="B768" s="633" t="s">
        <v>2760</v>
      </c>
      <c r="C768" s="598"/>
      <c r="D768" s="625"/>
      <c r="E768" s="625"/>
      <c r="F768" s="625"/>
      <c r="G768" s="625"/>
      <c r="H768" s="625"/>
      <c r="I768" s="626"/>
      <c r="J768" s="520"/>
      <c r="K768" s="520"/>
      <c r="L768" s="520"/>
      <c r="M768" s="520"/>
      <c r="N768" s="520"/>
      <c r="O768" s="843"/>
      <c r="P768" s="843"/>
      <c r="Q768" s="843"/>
    </row>
    <row r="769" spans="1:17" ht="14" hidden="1" customHeight="1">
      <c r="A769" s="621">
        <v>5701</v>
      </c>
      <c r="B769" s="635" t="s">
        <v>1512</v>
      </c>
      <c r="C769" s="722">
        <v>0</v>
      </c>
      <c r="D769" s="722">
        <v>0</v>
      </c>
      <c r="E769" s="604">
        <f t="shared" ref="E769:E779" si="493">+C769+D769</f>
        <v>0</v>
      </c>
      <c r="F769" s="722">
        <v>0</v>
      </c>
      <c r="G769" s="604">
        <f t="shared" ref="G769:G779" si="494">+E769+F769</f>
        <v>0</v>
      </c>
      <c r="H769" s="605">
        <f>'Budget production - DÉTAIL'!G863</f>
        <v>0</v>
      </c>
      <c r="I769" s="606">
        <f t="shared" ref="I769:I779" si="495">+H769-G769</f>
        <v>0</v>
      </c>
      <c r="J769" s="730"/>
      <c r="K769" s="419" t="s">
        <v>1646</v>
      </c>
      <c r="L769" s="419" t="s">
        <v>1646</v>
      </c>
      <c r="M769" s="419" t="s">
        <v>1646</v>
      </c>
      <c r="O769" s="819" t="str">
        <f t="shared" si="473"/>
        <v/>
      </c>
      <c r="P769" s="819" t="str">
        <f t="shared" si="474"/>
        <v/>
      </c>
      <c r="Q769" s="819" t="str">
        <f t="shared" si="475"/>
        <v/>
      </c>
    </row>
    <row r="770" spans="1:17" ht="14" hidden="1" customHeight="1">
      <c r="A770" s="621">
        <v>5705</v>
      </c>
      <c r="B770" s="635" t="s">
        <v>1513</v>
      </c>
      <c r="C770" s="722">
        <v>0</v>
      </c>
      <c r="D770" s="722">
        <v>0</v>
      </c>
      <c r="E770" s="604">
        <f t="shared" si="493"/>
        <v>0</v>
      </c>
      <c r="F770" s="722">
        <v>0</v>
      </c>
      <c r="G770" s="604">
        <f t="shared" si="494"/>
        <v>0</v>
      </c>
      <c r="H770" s="605">
        <f>'Budget production - DÉTAIL'!G864</f>
        <v>0</v>
      </c>
      <c r="I770" s="606">
        <f t="shared" si="495"/>
        <v>0</v>
      </c>
      <c r="J770" s="730"/>
      <c r="K770" s="419" t="s">
        <v>1646</v>
      </c>
      <c r="L770" s="419" t="s">
        <v>1646</v>
      </c>
      <c r="M770" s="419" t="s">
        <v>1646</v>
      </c>
      <c r="O770" s="819" t="str">
        <f t="shared" si="473"/>
        <v/>
      </c>
      <c r="P770" s="819" t="str">
        <f t="shared" si="474"/>
        <v/>
      </c>
      <c r="Q770" s="819" t="str">
        <f t="shared" si="475"/>
        <v/>
      </c>
    </row>
    <row r="771" spans="1:17" ht="14" hidden="1" customHeight="1">
      <c r="A771" s="621">
        <v>5710</v>
      </c>
      <c r="B771" s="635" t="s">
        <v>1514</v>
      </c>
      <c r="C771" s="722">
        <v>0</v>
      </c>
      <c r="D771" s="722">
        <v>0</v>
      </c>
      <c r="E771" s="604">
        <f t="shared" si="493"/>
        <v>0</v>
      </c>
      <c r="F771" s="722">
        <v>0</v>
      </c>
      <c r="G771" s="604">
        <f t="shared" si="494"/>
        <v>0</v>
      </c>
      <c r="H771" s="605">
        <f>'Budget production - DÉTAIL'!G865</f>
        <v>0</v>
      </c>
      <c r="I771" s="606">
        <f t="shared" si="495"/>
        <v>0</v>
      </c>
      <c r="J771" s="730"/>
      <c r="K771" s="419" t="s">
        <v>1646</v>
      </c>
      <c r="L771" s="419" t="s">
        <v>1646</v>
      </c>
      <c r="M771" s="419" t="s">
        <v>1646</v>
      </c>
      <c r="O771" s="819" t="str">
        <f t="shared" si="473"/>
        <v/>
      </c>
      <c r="P771" s="819" t="str">
        <f t="shared" si="474"/>
        <v/>
      </c>
      <c r="Q771" s="819" t="str">
        <f t="shared" si="475"/>
        <v/>
      </c>
    </row>
    <row r="772" spans="1:17" ht="14" hidden="1" customHeight="1">
      <c r="A772" s="621">
        <v>5715</v>
      </c>
      <c r="B772" s="635" t="s">
        <v>1515</v>
      </c>
      <c r="C772" s="722">
        <v>0</v>
      </c>
      <c r="D772" s="722">
        <v>0</v>
      </c>
      <c r="E772" s="604">
        <f t="shared" si="493"/>
        <v>0</v>
      </c>
      <c r="F772" s="722">
        <v>0</v>
      </c>
      <c r="G772" s="604">
        <f t="shared" si="494"/>
        <v>0</v>
      </c>
      <c r="H772" s="605">
        <f>'Budget production - DÉTAIL'!G866</f>
        <v>0</v>
      </c>
      <c r="I772" s="606">
        <f t="shared" si="495"/>
        <v>0</v>
      </c>
      <c r="J772" s="730"/>
      <c r="K772" s="419" t="s">
        <v>1646</v>
      </c>
      <c r="L772" s="419" t="s">
        <v>1646</v>
      </c>
      <c r="M772" s="419" t="s">
        <v>1646</v>
      </c>
      <c r="O772" s="819" t="str">
        <f t="shared" si="473"/>
        <v/>
      </c>
      <c r="P772" s="819" t="str">
        <f t="shared" si="474"/>
        <v/>
      </c>
      <c r="Q772" s="819" t="str">
        <f t="shared" si="475"/>
        <v/>
      </c>
    </row>
    <row r="773" spans="1:17" ht="14" hidden="1" customHeight="1">
      <c r="A773" s="621">
        <v>5720</v>
      </c>
      <c r="B773" s="635" t="s">
        <v>1516</v>
      </c>
      <c r="C773" s="722">
        <v>0</v>
      </c>
      <c r="D773" s="722">
        <v>0</v>
      </c>
      <c r="E773" s="604">
        <f t="shared" si="493"/>
        <v>0</v>
      </c>
      <c r="F773" s="722">
        <v>0</v>
      </c>
      <c r="G773" s="604">
        <f t="shared" si="494"/>
        <v>0</v>
      </c>
      <c r="H773" s="605">
        <f>'Budget production - DÉTAIL'!G867</f>
        <v>0</v>
      </c>
      <c r="I773" s="606">
        <f t="shared" si="495"/>
        <v>0</v>
      </c>
      <c r="J773" s="730"/>
      <c r="K773" s="419" t="s">
        <v>1646</v>
      </c>
      <c r="L773" s="419" t="s">
        <v>1646</v>
      </c>
      <c r="M773" s="419" t="s">
        <v>1646</v>
      </c>
      <c r="O773" s="819" t="str">
        <f t="shared" si="473"/>
        <v/>
      </c>
      <c r="P773" s="819" t="str">
        <f t="shared" si="474"/>
        <v/>
      </c>
      <c r="Q773" s="819" t="str">
        <f t="shared" si="475"/>
        <v/>
      </c>
    </row>
    <row r="774" spans="1:17" ht="14" hidden="1" customHeight="1">
      <c r="A774" s="621">
        <v>5725</v>
      </c>
      <c r="B774" s="635" t="s">
        <v>1517</v>
      </c>
      <c r="C774" s="722">
        <v>0</v>
      </c>
      <c r="D774" s="722">
        <v>0</v>
      </c>
      <c r="E774" s="604">
        <f t="shared" si="493"/>
        <v>0</v>
      </c>
      <c r="F774" s="722">
        <v>0</v>
      </c>
      <c r="G774" s="604">
        <f t="shared" si="494"/>
        <v>0</v>
      </c>
      <c r="H774" s="605">
        <f>'Budget production - DÉTAIL'!G868</f>
        <v>0</v>
      </c>
      <c r="I774" s="606">
        <f t="shared" si="495"/>
        <v>0</v>
      </c>
      <c r="J774" s="730"/>
      <c r="K774" s="419" t="s">
        <v>1646</v>
      </c>
      <c r="L774" s="419" t="s">
        <v>1646</v>
      </c>
      <c r="M774" s="419" t="s">
        <v>1646</v>
      </c>
      <c r="O774" s="819" t="str">
        <f t="shared" si="473"/>
        <v/>
      </c>
      <c r="P774" s="819" t="str">
        <f t="shared" si="474"/>
        <v/>
      </c>
      <c r="Q774" s="819" t="str">
        <f t="shared" si="475"/>
        <v/>
      </c>
    </row>
    <row r="775" spans="1:17" ht="14" hidden="1" customHeight="1">
      <c r="A775" s="621">
        <v>5730</v>
      </c>
      <c r="B775" s="635" t="s">
        <v>1518</v>
      </c>
      <c r="C775" s="722">
        <v>0</v>
      </c>
      <c r="D775" s="722">
        <v>0</v>
      </c>
      <c r="E775" s="604">
        <f t="shared" si="493"/>
        <v>0</v>
      </c>
      <c r="F775" s="722">
        <v>0</v>
      </c>
      <c r="G775" s="604">
        <f t="shared" si="494"/>
        <v>0</v>
      </c>
      <c r="H775" s="605">
        <f>'Budget production - DÉTAIL'!G869</f>
        <v>0</v>
      </c>
      <c r="I775" s="606">
        <f t="shared" si="495"/>
        <v>0</v>
      </c>
      <c r="J775" s="730"/>
      <c r="K775" s="419" t="s">
        <v>1646</v>
      </c>
      <c r="L775" s="419" t="s">
        <v>1646</v>
      </c>
      <c r="M775" s="419" t="s">
        <v>1646</v>
      </c>
      <c r="O775" s="819" t="str">
        <f t="shared" si="473"/>
        <v/>
      </c>
      <c r="P775" s="819" t="str">
        <f t="shared" si="474"/>
        <v/>
      </c>
      <c r="Q775" s="819" t="str">
        <f t="shared" si="475"/>
        <v/>
      </c>
    </row>
    <row r="776" spans="1:17" ht="14" hidden="1" customHeight="1">
      <c r="A776" s="621">
        <v>5780</v>
      </c>
      <c r="B776" s="635" t="s">
        <v>1519</v>
      </c>
      <c r="C776" s="722">
        <v>0</v>
      </c>
      <c r="D776" s="722">
        <v>0</v>
      </c>
      <c r="E776" s="604">
        <f t="shared" si="493"/>
        <v>0</v>
      </c>
      <c r="F776" s="722">
        <v>0</v>
      </c>
      <c r="G776" s="604">
        <f t="shared" si="494"/>
        <v>0</v>
      </c>
      <c r="H776" s="605">
        <f>'Budget production - DÉTAIL'!G870</f>
        <v>0</v>
      </c>
      <c r="I776" s="606">
        <f t="shared" si="495"/>
        <v>0</v>
      </c>
      <c r="J776" s="730"/>
      <c r="K776" s="419" t="s">
        <v>1646</v>
      </c>
      <c r="L776" s="419" t="s">
        <v>1646</v>
      </c>
      <c r="M776" s="419" t="s">
        <v>1646</v>
      </c>
      <c r="O776" s="819" t="str">
        <f t="shared" si="473"/>
        <v/>
      </c>
      <c r="P776" s="819" t="str">
        <f t="shared" si="474"/>
        <v/>
      </c>
      <c r="Q776" s="819" t="str">
        <f t="shared" si="475"/>
        <v/>
      </c>
    </row>
    <row r="777" spans="1:17" ht="14" hidden="1" customHeight="1">
      <c r="A777" s="621">
        <v>5785</v>
      </c>
      <c r="B777" s="635" t="s">
        <v>1520</v>
      </c>
      <c r="C777" s="722">
        <v>0</v>
      </c>
      <c r="D777" s="722">
        <v>0</v>
      </c>
      <c r="E777" s="604">
        <f t="shared" ref="E777" si="496">+C777+D777</f>
        <v>0</v>
      </c>
      <c r="F777" s="722">
        <v>0</v>
      </c>
      <c r="G777" s="604">
        <f t="shared" ref="G777" si="497">+E777+F777</f>
        <v>0</v>
      </c>
      <c r="H777" s="605">
        <f>'Budget production - DÉTAIL'!G871</f>
        <v>0</v>
      </c>
      <c r="I777" s="606">
        <f t="shared" ref="I777" si="498">+H777-G777</f>
        <v>0</v>
      </c>
      <c r="J777" s="730"/>
      <c r="K777" s="419" t="s">
        <v>1646</v>
      </c>
      <c r="L777" s="419" t="s">
        <v>1646</v>
      </c>
      <c r="M777" s="419" t="s">
        <v>1646</v>
      </c>
      <c r="O777" s="819" t="str">
        <f t="shared" ref="O777" si="499">IF(OR(K777="Oui",K777="Yes"),G777,"")</f>
        <v/>
      </c>
      <c r="P777" s="819" t="str">
        <f t="shared" ref="P777" si="500">IF(OR(L777="Oui",L777="Yes"),G777,"")</f>
        <v/>
      </c>
      <c r="Q777" s="819" t="str">
        <f t="shared" ref="Q777" si="501">IF(OR(M777="Oui",M777="Yes"),G777,"")</f>
        <v/>
      </c>
    </row>
    <row r="778" spans="1:17" ht="14" hidden="1" customHeight="1">
      <c r="A778" s="621" t="s">
        <v>2911</v>
      </c>
      <c r="B778" s="635" t="s">
        <v>1199</v>
      </c>
      <c r="C778" s="722">
        <v>0</v>
      </c>
      <c r="D778" s="722">
        <v>0</v>
      </c>
      <c r="E778" s="604">
        <f t="shared" si="493"/>
        <v>0</v>
      </c>
      <c r="F778" s="722">
        <v>0</v>
      </c>
      <c r="G778" s="604">
        <f t="shared" si="494"/>
        <v>0</v>
      </c>
      <c r="H778" s="605">
        <f>'Budget production - DÉTAIL'!G872</f>
        <v>0</v>
      </c>
      <c r="I778" s="606">
        <f t="shared" si="495"/>
        <v>0</v>
      </c>
      <c r="J778" s="730"/>
      <c r="K778" s="419" t="s">
        <v>1646</v>
      </c>
      <c r="L778" s="419" t="s">
        <v>1646</v>
      </c>
      <c r="M778" s="419" t="s">
        <v>1646</v>
      </c>
      <c r="O778" s="819" t="str">
        <f t="shared" si="473"/>
        <v/>
      </c>
      <c r="P778" s="819" t="str">
        <f t="shared" si="474"/>
        <v/>
      </c>
      <c r="Q778" s="819" t="str">
        <f t="shared" si="475"/>
        <v/>
      </c>
    </row>
    <row r="779" spans="1:17" ht="14" hidden="1" customHeight="1">
      <c r="A779" s="621">
        <v>5795</v>
      </c>
      <c r="B779" s="559" t="s">
        <v>788</v>
      </c>
      <c r="C779" s="722">
        <v>0</v>
      </c>
      <c r="D779" s="722">
        <v>0</v>
      </c>
      <c r="E779" s="604">
        <f t="shared" si="493"/>
        <v>0</v>
      </c>
      <c r="F779" s="722">
        <v>0</v>
      </c>
      <c r="G779" s="604">
        <f t="shared" si="494"/>
        <v>0</v>
      </c>
      <c r="H779" s="605">
        <f>'Budget production - DÉTAIL'!G873</f>
        <v>0</v>
      </c>
      <c r="I779" s="606">
        <f t="shared" si="495"/>
        <v>0</v>
      </c>
      <c r="J779" s="730"/>
      <c r="K779" s="419" t="s">
        <v>1646</v>
      </c>
      <c r="L779" s="419" t="s">
        <v>1646</v>
      </c>
      <c r="M779" s="419" t="s">
        <v>1646</v>
      </c>
      <c r="O779" s="819" t="str">
        <f t="shared" si="473"/>
        <v/>
      </c>
      <c r="P779" s="819" t="str">
        <f t="shared" si="474"/>
        <v/>
      </c>
      <c r="Q779" s="819" t="str">
        <f t="shared" si="475"/>
        <v/>
      </c>
    </row>
    <row r="780" spans="1:17" ht="14" hidden="1" customHeight="1">
      <c r="A780" s="621"/>
      <c r="B780" s="636" t="s">
        <v>2746</v>
      </c>
      <c r="C780" s="610">
        <f>SUM(C769:C779)</f>
        <v>0</v>
      </c>
      <c r="D780" s="610">
        <f t="shared" ref="D780:H780" si="502">SUM(D769:D779)</f>
        <v>0</v>
      </c>
      <c r="E780" s="610">
        <f t="shared" si="502"/>
        <v>0</v>
      </c>
      <c r="F780" s="610">
        <f t="shared" si="502"/>
        <v>0</v>
      </c>
      <c r="G780" s="610">
        <f t="shared" si="502"/>
        <v>0</v>
      </c>
      <c r="H780" s="610">
        <f t="shared" si="502"/>
        <v>0</v>
      </c>
      <c r="I780" s="610">
        <f>+H780-G780</f>
        <v>0</v>
      </c>
      <c r="J780" s="813"/>
      <c r="K780" s="813"/>
      <c r="L780" s="813"/>
      <c r="M780" s="813"/>
      <c r="N780" s="813"/>
      <c r="O780" s="844"/>
      <c r="P780" s="844"/>
      <c r="Q780" s="844"/>
    </row>
    <row r="781" spans="1:17" ht="14" hidden="1" customHeight="1">
      <c r="A781" s="621"/>
      <c r="B781" s="637"/>
      <c r="C781" s="625"/>
      <c r="D781" s="625"/>
      <c r="E781" s="625"/>
      <c r="F781" s="625"/>
      <c r="G781" s="625"/>
      <c r="H781" s="625"/>
      <c r="I781" s="625"/>
      <c r="J781" s="520"/>
      <c r="K781" s="520"/>
      <c r="L781" s="520"/>
      <c r="M781" s="520"/>
      <c r="N781" s="520"/>
      <c r="O781" s="843"/>
      <c r="P781" s="843"/>
      <c r="Q781" s="843"/>
    </row>
    <row r="782" spans="1:17" ht="14" hidden="1" customHeight="1">
      <c r="A782" s="596">
        <v>58</v>
      </c>
      <c r="B782" s="633" t="s">
        <v>1539</v>
      </c>
      <c r="C782" s="598"/>
      <c r="D782" s="625"/>
      <c r="E782" s="625"/>
      <c r="F782" s="625"/>
      <c r="G782" s="625"/>
      <c r="H782" s="625"/>
      <c r="I782" s="626"/>
      <c r="J782" s="520"/>
      <c r="K782" s="520"/>
      <c r="L782" s="520"/>
      <c r="M782" s="520"/>
      <c r="N782" s="520"/>
      <c r="O782" s="843"/>
      <c r="P782" s="843"/>
      <c r="Q782" s="843"/>
    </row>
    <row r="783" spans="1:17" ht="14" hidden="1" customHeight="1">
      <c r="A783" s="741">
        <v>5801</v>
      </c>
      <c r="B783" s="638" t="s">
        <v>1214</v>
      </c>
      <c r="C783" s="722">
        <v>0</v>
      </c>
      <c r="D783" s="722">
        <v>0</v>
      </c>
      <c r="E783" s="604">
        <f t="shared" ref="E783:E784" si="503">+C783+D783</f>
        <v>0</v>
      </c>
      <c r="F783" s="722">
        <v>0</v>
      </c>
      <c r="G783" s="604">
        <f t="shared" ref="G783:G784" si="504">+E783+F783</f>
        <v>0</v>
      </c>
      <c r="H783" s="605">
        <f>'Budget production - DÉTAIL'!G878</f>
        <v>0</v>
      </c>
      <c r="I783" s="606">
        <f t="shared" ref="I783" si="505">+H783-G783</f>
        <v>0</v>
      </c>
      <c r="J783" s="730"/>
      <c r="K783" s="419" t="s">
        <v>1646</v>
      </c>
      <c r="L783" s="419" t="s">
        <v>1646</v>
      </c>
      <c r="M783" s="419" t="s">
        <v>1646</v>
      </c>
      <c r="O783" s="819" t="str">
        <f t="shared" si="473"/>
        <v/>
      </c>
      <c r="P783" s="819" t="str">
        <f t="shared" si="474"/>
        <v/>
      </c>
      <c r="Q783" s="819" t="str">
        <f t="shared" si="475"/>
        <v/>
      </c>
    </row>
    <row r="784" spans="1:17" ht="14" hidden="1" customHeight="1">
      <c r="A784" s="621">
        <v>5895</v>
      </c>
      <c r="B784" s="559" t="s">
        <v>788</v>
      </c>
      <c r="C784" s="722">
        <v>0</v>
      </c>
      <c r="D784" s="722">
        <v>0</v>
      </c>
      <c r="E784" s="604">
        <f t="shared" si="503"/>
        <v>0</v>
      </c>
      <c r="F784" s="722">
        <v>0</v>
      </c>
      <c r="G784" s="604">
        <f t="shared" si="504"/>
        <v>0</v>
      </c>
      <c r="H784" s="605">
        <f>'Budget production - DÉTAIL'!G888</f>
        <v>0</v>
      </c>
      <c r="I784" s="606">
        <f t="shared" ref="I784" si="506">+H784-G784</f>
        <v>0</v>
      </c>
      <c r="J784" s="730"/>
      <c r="K784" s="419" t="s">
        <v>1646</v>
      </c>
      <c r="L784" s="419" t="s">
        <v>1646</v>
      </c>
      <c r="M784" s="419" t="s">
        <v>1646</v>
      </c>
      <c r="O784" s="819" t="str">
        <f t="shared" ref="O784:O843" si="507">IF(OR(K784="Oui",K784="Yes"),G784,"")</f>
        <v/>
      </c>
      <c r="P784" s="819" t="str">
        <f t="shared" ref="P784:P843" si="508">IF(OR(L784="Oui",L784="Yes"),G784,"")</f>
        <v/>
      </c>
      <c r="Q784" s="819" t="str">
        <f t="shared" ref="Q784:Q843" si="509">IF(OR(M784="Oui",M784="Yes"),G784,"")</f>
        <v/>
      </c>
    </row>
    <row r="785" spans="1:17" ht="14" hidden="1" customHeight="1">
      <c r="A785" s="621"/>
      <c r="B785" s="636" t="s">
        <v>2747</v>
      </c>
      <c r="C785" s="610">
        <f t="shared" ref="C785:H785" si="510">SUM(C783:C784)</f>
        <v>0</v>
      </c>
      <c r="D785" s="610">
        <f t="shared" si="510"/>
        <v>0</v>
      </c>
      <c r="E785" s="610">
        <f t="shared" si="510"/>
        <v>0</v>
      </c>
      <c r="F785" s="610">
        <f t="shared" si="510"/>
        <v>0</v>
      </c>
      <c r="G785" s="610">
        <f t="shared" si="510"/>
        <v>0</v>
      </c>
      <c r="H785" s="610">
        <f t="shared" si="510"/>
        <v>0</v>
      </c>
      <c r="I785" s="610">
        <f>+H785-G785</f>
        <v>0</v>
      </c>
      <c r="J785" s="813"/>
      <c r="K785" s="813"/>
      <c r="L785" s="813"/>
      <c r="M785" s="813"/>
      <c r="N785" s="813"/>
      <c r="O785" s="844"/>
      <c r="P785" s="844"/>
      <c r="Q785" s="844"/>
    </row>
    <row r="786" spans="1:17" ht="14" hidden="1" customHeight="1">
      <c r="A786" s="621"/>
      <c r="B786" s="637"/>
      <c r="C786" s="625"/>
      <c r="D786" s="625"/>
      <c r="E786" s="625"/>
      <c r="F786" s="625"/>
      <c r="G786" s="625"/>
      <c r="H786" s="625"/>
      <c r="I786" s="626"/>
      <c r="J786" s="520"/>
      <c r="K786" s="520"/>
      <c r="L786" s="520"/>
      <c r="M786" s="520"/>
      <c r="N786" s="520"/>
      <c r="O786" s="843"/>
      <c r="P786" s="843"/>
      <c r="Q786" s="843"/>
    </row>
    <row r="787" spans="1:17" ht="14" hidden="1" customHeight="1">
      <c r="A787" s="596">
        <v>59</v>
      </c>
      <c r="B787" s="633" t="s">
        <v>1522</v>
      </c>
      <c r="C787" s="598"/>
      <c r="D787" s="625"/>
      <c r="E787" s="625"/>
      <c r="F787" s="625"/>
      <c r="G787" s="625"/>
      <c r="H787" s="625"/>
      <c r="I787" s="626"/>
      <c r="J787" s="520"/>
      <c r="K787" s="520"/>
      <c r="L787" s="520"/>
      <c r="M787" s="520"/>
      <c r="N787" s="520"/>
      <c r="O787" s="843"/>
      <c r="P787" s="843"/>
      <c r="Q787" s="843"/>
    </row>
    <row r="788" spans="1:17" ht="14" hidden="1" customHeight="1">
      <c r="A788" s="634" t="s">
        <v>2748</v>
      </c>
      <c r="B788" s="635" t="s">
        <v>1354</v>
      </c>
      <c r="C788" s="722">
        <v>0</v>
      </c>
      <c r="D788" s="722">
        <v>0</v>
      </c>
      <c r="E788" s="604">
        <f t="shared" ref="E788:E807" si="511">+C788+D788</f>
        <v>0</v>
      </c>
      <c r="F788" s="722">
        <v>0</v>
      </c>
      <c r="G788" s="604">
        <f t="shared" ref="G788:G807" si="512">+E788+F788</f>
        <v>0</v>
      </c>
      <c r="H788" s="605">
        <f>'Budget production - DÉTAIL'!G893</f>
        <v>0</v>
      </c>
      <c r="I788" s="606">
        <f t="shared" ref="I788:I807" si="513">+H788-G788</f>
        <v>0</v>
      </c>
      <c r="J788" s="730"/>
      <c r="K788" s="419" t="s">
        <v>1646</v>
      </c>
      <c r="L788" s="419" t="s">
        <v>1646</v>
      </c>
      <c r="M788" s="419" t="s">
        <v>1646</v>
      </c>
      <c r="O788" s="819" t="str">
        <f t="shared" si="507"/>
        <v/>
      </c>
      <c r="P788" s="819" t="str">
        <f t="shared" si="508"/>
        <v/>
      </c>
      <c r="Q788" s="819" t="str">
        <f t="shared" si="509"/>
        <v/>
      </c>
    </row>
    <row r="789" spans="1:17" ht="14" hidden="1" customHeight="1">
      <c r="A789" s="621">
        <v>5902</v>
      </c>
      <c r="B789" s="635" t="s">
        <v>1541</v>
      </c>
      <c r="C789" s="722">
        <v>0</v>
      </c>
      <c r="D789" s="722">
        <v>0</v>
      </c>
      <c r="E789" s="604">
        <f t="shared" si="511"/>
        <v>0</v>
      </c>
      <c r="F789" s="722">
        <v>0</v>
      </c>
      <c r="G789" s="604">
        <f t="shared" si="512"/>
        <v>0</v>
      </c>
      <c r="H789" s="605">
        <f>'Budget production - DÉTAIL'!G894</f>
        <v>0</v>
      </c>
      <c r="I789" s="606">
        <f t="shared" si="513"/>
        <v>0</v>
      </c>
      <c r="J789" s="730"/>
      <c r="K789" s="419" t="s">
        <v>1646</v>
      </c>
      <c r="L789" s="419" t="s">
        <v>1646</v>
      </c>
      <c r="M789" s="419" t="s">
        <v>1646</v>
      </c>
      <c r="O789" s="819" t="str">
        <f t="shared" si="507"/>
        <v/>
      </c>
      <c r="P789" s="819" t="str">
        <f t="shared" si="508"/>
        <v/>
      </c>
      <c r="Q789" s="819" t="str">
        <f t="shared" si="509"/>
        <v/>
      </c>
    </row>
    <row r="790" spans="1:17" ht="14" hidden="1" customHeight="1">
      <c r="A790" s="621">
        <v>5905</v>
      </c>
      <c r="B790" s="635" t="s">
        <v>1542</v>
      </c>
      <c r="C790" s="722">
        <v>0</v>
      </c>
      <c r="D790" s="722">
        <v>0</v>
      </c>
      <c r="E790" s="604">
        <f t="shared" si="511"/>
        <v>0</v>
      </c>
      <c r="F790" s="722">
        <v>0</v>
      </c>
      <c r="G790" s="604">
        <f t="shared" si="512"/>
        <v>0</v>
      </c>
      <c r="H790" s="605">
        <f>'Budget production - DÉTAIL'!G895</f>
        <v>0</v>
      </c>
      <c r="I790" s="606">
        <f t="shared" si="513"/>
        <v>0</v>
      </c>
      <c r="J790" s="730"/>
      <c r="K790" s="419" t="s">
        <v>1646</v>
      </c>
      <c r="L790" s="419" t="s">
        <v>1646</v>
      </c>
      <c r="M790" s="419" t="s">
        <v>1646</v>
      </c>
      <c r="O790" s="819" t="str">
        <f t="shared" si="507"/>
        <v/>
      </c>
      <c r="P790" s="819" t="str">
        <f t="shared" si="508"/>
        <v/>
      </c>
      <c r="Q790" s="819" t="str">
        <f t="shared" si="509"/>
        <v/>
      </c>
    </row>
    <row r="791" spans="1:17" ht="14" hidden="1" customHeight="1">
      <c r="A791" s="621">
        <v>5906</v>
      </c>
      <c r="B791" s="635" t="s">
        <v>1355</v>
      </c>
      <c r="C791" s="722">
        <v>0</v>
      </c>
      <c r="D791" s="722">
        <v>0</v>
      </c>
      <c r="E791" s="604">
        <f t="shared" si="511"/>
        <v>0</v>
      </c>
      <c r="F791" s="722">
        <v>0</v>
      </c>
      <c r="G791" s="604">
        <f t="shared" si="512"/>
        <v>0</v>
      </c>
      <c r="H791" s="605">
        <f>'Budget production - DÉTAIL'!G896</f>
        <v>0</v>
      </c>
      <c r="I791" s="606">
        <f t="shared" si="513"/>
        <v>0</v>
      </c>
      <c r="J791" s="730"/>
      <c r="K791" s="419" t="s">
        <v>1646</v>
      </c>
      <c r="L791" s="419" t="s">
        <v>1646</v>
      </c>
      <c r="M791" s="419" t="s">
        <v>1646</v>
      </c>
      <c r="O791" s="819" t="str">
        <f t="shared" si="507"/>
        <v/>
      </c>
      <c r="P791" s="819" t="str">
        <f t="shared" si="508"/>
        <v/>
      </c>
      <c r="Q791" s="819" t="str">
        <f t="shared" si="509"/>
        <v/>
      </c>
    </row>
    <row r="792" spans="1:17" ht="14" hidden="1" customHeight="1">
      <c r="A792" s="621">
        <v>5908</v>
      </c>
      <c r="B792" s="635" t="s">
        <v>1543</v>
      </c>
      <c r="C792" s="722">
        <v>0</v>
      </c>
      <c r="D792" s="722">
        <v>0</v>
      </c>
      <c r="E792" s="604">
        <f t="shared" si="511"/>
        <v>0</v>
      </c>
      <c r="F792" s="722">
        <v>0</v>
      </c>
      <c r="G792" s="604">
        <f t="shared" si="512"/>
        <v>0</v>
      </c>
      <c r="H792" s="605">
        <f>'Budget production - DÉTAIL'!G897</f>
        <v>0</v>
      </c>
      <c r="I792" s="606">
        <f t="shared" si="513"/>
        <v>0</v>
      </c>
      <c r="J792" s="730"/>
      <c r="K792" s="419" t="s">
        <v>1646</v>
      </c>
      <c r="L792" s="419" t="s">
        <v>1646</v>
      </c>
      <c r="M792" s="419" t="s">
        <v>1646</v>
      </c>
      <c r="O792" s="819" t="str">
        <f t="shared" si="507"/>
        <v/>
      </c>
      <c r="P792" s="819" t="str">
        <f t="shared" si="508"/>
        <v/>
      </c>
      <c r="Q792" s="819" t="str">
        <f t="shared" si="509"/>
        <v/>
      </c>
    </row>
    <row r="793" spans="1:17" ht="14" hidden="1" customHeight="1">
      <c r="A793" s="621">
        <v>5909</v>
      </c>
      <c r="B793" s="635" t="s">
        <v>1544</v>
      </c>
      <c r="C793" s="722">
        <v>0</v>
      </c>
      <c r="D793" s="722">
        <v>0</v>
      </c>
      <c r="E793" s="604">
        <f t="shared" si="511"/>
        <v>0</v>
      </c>
      <c r="F793" s="722">
        <v>0</v>
      </c>
      <c r="G793" s="604">
        <f t="shared" si="512"/>
        <v>0</v>
      </c>
      <c r="H793" s="605">
        <f>'Budget production - DÉTAIL'!G898</f>
        <v>0</v>
      </c>
      <c r="I793" s="606">
        <f t="shared" si="513"/>
        <v>0</v>
      </c>
      <c r="J793" s="730"/>
      <c r="K793" s="419" t="s">
        <v>1646</v>
      </c>
      <c r="L793" s="419" t="s">
        <v>1646</v>
      </c>
      <c r="M793" s="419" t="s">
        <v>1646</v>
      </c>
      <c r="O793" s="819" t="str">
        <f t="shared" si="507"/>
        <v/>
      </c>
      <c r="P793" s="819" t="str">
        <f t="shared" si="508"/>
        <v/>
      </c>
      <c r="Q793" s="819" t="str">
        <f t="shared" si="509"/>
        <v/>
      </c>
    </row>
    <row r="794" spans="1:17" ht="14" hidden="1" customHeight="1">
      <c r="A794" s="621">
        <v>5910</v>
      </c>
      <c r="B794" s="635" t="s">
        <v>2814</v>
      </c>
      <c r="C794" s="722">
        <v>0</v>
      </c>
      <c r="D794" s="722">
        <v>0</v>
      </c>
      <c r="E794" s="604">
        <f t="shared" si="511"/>
        <v>0</v>
      </c>
      <c r="F794" s="722">
        <v>0</v>
      </c>
      <c r="G794" s="604">
        <f t="shared" si="512"/>
        <v>0</v>
      </c>
      <c r="H794" s="605">
        <f>'Budget production - DÉTAIL'!G899</f>
        <v>0</v>
      </c>
      <c r="I794" s="606">
        <f t="shared" si="513"/>
        <v>0</v>
      </c>
      <c r="J794" s="730"/>
      <c r="K794" s="419" t="s">
        <v>1646</v>
      </c>
      <c r="L794" s="419" t="s">
        <v>1646</v>
      </c>
      <c r="M794" s="419" t="s">
        <v>1646</v>
      </c>
      <c r="O794" s="819" t="str">
        <f t="shared" si="507"/>
        <v/>
      </c>
      <c r="P794" s="819" t="str">
        <f t="shared" si="508"/>
        <v/>
      </c>
      <c r="Q794" s="819" t="str">
        <f t="shared" si="509"/>
        <v/>
      </c>
    </row>
    <row r="795" spans="1:17" ht="14" hidden="1" customHeight="1">
      <c r="A795" s="621">
        <v>5920</v>
      </c>
      <c r="B795" s="635" t="s">
        <v>1546</v>
      </c>
      <c r="C795" s="722">
        <v>0</v>
      </c>
      <c r="D795" s="722">
        <v>0</v>
      </c>
      <c r="E795" s="604">
        <f t="shared" si="511"/>
        <v>0</v>
      </c>
      <c r="F795" s="722">
        <v>0</v>
      </c>
      <c r="G795" s="604">
        <f t="shared" si="512"/>
        <v>0</v>
      </c>
      <c r="H795" s="605">
        <f>'Budget production - DÉTAIL'!G900</f>
        <v>0</v>
      </c>
      <c r="I795" s="606">
        <f t="shared" si="513"/>
        <v>0</v>
      </c>
      <c r="J795" s="730"/>
      <c r="K795" s="419" t="s">
        <v>1646</v>
      </c>
      <c r="L795" s="419" t="s">
        <v>1646</v>
      </c>
      <c r="M795" s="419" t="s">
        <v>1646</v>
      </c>
      <c r="O795" s="819" t="str">
        <f t="shared" si="507"/>
        <v/>
      </c>
      <c r="P795" s="819" t="str">
        <f t="shared" si="508"/>
        <v/>
      </c>
      <c r="Q795" s="819" t="str">
        <f t="shared" si="509"/>
        <v/>
      </c>
    </row>
    <row r="796" spans="1:17" ht="14" hidden="1" customHeight="1">
      <c r="A796" s="621">
        <v>5925</v>
      </c>
      <c r="B796" s="635" t="s">
        <v>1547</v>
      </c>
      <c r="C796" s="722">
        <v>0</v>
      </c>
      <c r="D796" s="722">
        <v>0</v>
      </c>
      <c r="E796" s="604">
        <f t="shared" si="511"/>
        <v>0</v>
      </c>
      <c r="F796" s="722">
        <v>0</v>
      </c>
      <c r="G796" s="604">
        <f t="shared" si="512"/>
        <v>0</v>
      </c>
      <c r="H796" s="605">
        <f>'Budget production - DÉTAIL'!G901</f>
        <v>0</v>
      </c>
      <c r="I796" s="606">
        <f t="shared" si="513"/>
        <v>0</v>
      </c>
      <c r="J796" s="730"/>
      <c r="K796" s="419" t="s">
        <v>1646</v>
      </c>
      <c r="L796" s="419" t="s">
        <v>1646</v>
      </c>
      <c r="M796" s="419" t="s">
        <v>1646</v>
      </c>
      <c r="O796" s="819" t="str">
        <f t="shared" si="507"/>
        <v/>
      </c>
      <c r="P796" s="819" t="str">
        <f t="shared" si="508"/>
        <v/>
      </c>
      <c r="Q796" s="819" t="str">
        <f t="shared" si="509"/>
        <v/>
      </c>
    </row>
    <row r="797" spans="1:17" ht="14" hidden="1" customHeight="1">
      <c r="A797" s="621">
        <v>5935</v>
      </c>
      <c r="B797" s="635" t="s">
        <v>1548</v>
      </c>
      <c r="C797" s="722">
        <v>0</v>
      </c>
      <c r="D797" s="722">
        <v>0</v>
      </c>
      <c r="E797" s="604">
        <f t="shared" si="511"/>
        <v>0</v>
      </c>
      <c r="F797" s="722">
        <v>0</v>
      </c>
      <c r="G797" s="604">
        <f t="shared" si="512"/>
        <v>0</v>
      </c>
      <c r="H797" s="605">
        <f>'Budget production - DÉTAIL'!G902</f>
        <v>0</v>
      </c>
      <c r="I797" s="606">
        <f t="shared" si="513"/>
        <v>0</v>
      </c>
      <c r="J797" s="730"/>
      <c r="K797" s="419" t="s">
        <v>1646</v>
      </c>
      <c r="L797" s="419" t="s">
        <v>1646</v>
      </c>
      <c r="M797" s="419" t="s">
        <v>1646</v>
      </c>
      <c r="O797" s="819" t="str">
        <f t="shared" si="507"/>
        <v/>
      </c>
      <c r="P797" s="819" t="str">
        <f t="shared" si="508"/>
        <v/>
      </c>
      <c r="Q797" s="819" t="str">
        <f t="shared" si="509"/>
        <v/>
      </c>
    </row>
    <row r="798" spans="1:17" ht="14" hidden="1" customHeight="1">
      <c r="A798" s="621">
        <v>5945</v>
      </c>
      <c r="B798" s="635" t="s">
        <v>1549</v>
      </c>
      <c r="C798" s="722">
        <v>0</v>
      </c>
      <c r="D798" s="722">
        <v>0</v>
      </c>
      <c r="E798" s="604">
        <f t="shared" si="511"/>
        <v>0</v>
      </c>
      <c r="F798" s="722">
        <v>0</v>
      </c>
      <c r="G798" s="604">
        <f t="shared" si="512"/>
        <v>0</v>
      </c>
      <c r="H798" s="605">
        <f>'Budget production - DÉTAIL'!G903</f>
        <v>0</v>
      </c>
      <c r="I798" s="606">
        <f t="shared" si="513"/>
        <v>0</v>
      </c>
      <c r="J798" s="730"/>
      <c r="K798" s="419" t="s">
        <v>1646</v>
      </c>
      <c r="L798" s="419" t="s">
        <v>1646</v>
      </c>
      <c r="M798" s="419" t="s">
        <v>1646</v>
      </c>
      <c r="O798" s="819" t="str">
        <f t="shared" si="507"/>
        <v/>
      </c>
      <c r="P798" s="819" t="str">
        <f t="shared" si="508"/>
        <v/>
      </c>
      <c r="Q798" s="819" t="str">
        <f t="shared" si="509"/>
        <v/>
      </c>
    </row>
    <row r="799" spans="1:17" ht="14" hidden="1" customHeight="1">
      <c r="A799" s="621">
        <v>5950</v>
      </c>
      <c r="B799" s="635" t="s">
        <v>1550</v>
      </c>
      <c r="C799" s="722">
        <v>0</v>
      </c>
      <c r="D799" s="722">
        <v>0</v>
      </c>
      <c r="E799" s="604">
        <f t="shared" si="511"/>
        <v>0</v>
      </c>
      <c r="F799" s="722">
        <v>0</v>
      </c>
      <c r="G799" s="604">
        <f t="shared" si="512"/>
        <v>0</v>
      </c>
      <c r="H799" s="605">
        <f>'Budget production - DÉTAIL'!G904</f>
        <v>0</v>
      </c>
      <c r="I799" s="606">
        <f t="shared" si="513"/>
        <v>0</v>
      </c>
      <c r="J799" s="730"/>
      <c r="K799" s="419" t="s">
        <v>1646</v>
      </c>
      <c r="L799" s="419" t="s">
        <v>1646</v>
      </c>
      <c r="M799" s="419" t="s">
        <v>1646</v>
      </c>
      <c r="O799" s="819" t="str">
        <f t="shared" si="507"/>
        <v/>
      </c>
      <c r="P799" s="819" t="str">
        <f t="shared" si="508"/>
        <v/>
      </c>
      <c r="Q799" s="819" t="str">
        <f t="shared" si="509"/>
        <v/>
      </c>
    </row>
    <row r="800" spans="1:17" ht="14" hidden="1" customHeight="1">
      <c r="A800" s="621">
        <v>5954</v>
      </c>
      <c r="B800" s="635" t="s">
        <v>2799</v>
      </c>
      <c r="C800" s="722">
        <v>0</v>
      </c>
      <c r="D800" s="722">
        <v>0</v>
      </c>
      <c r="E800" s="604">
        <f t="shared" si="511"/>
        <v>0</v>
      </c>
      <c r="F800" s="722">
        <v>0</v>
      </c>
      <c r="G800" s="604">
        <f t="shared" si="512"/>
        <v>0</v>
      </c>
      <c r="H800" s="605">
        <f>'Budget production - DÉTAIL'!G905</f>
        <v>0</v>
      </c>
      <c r="I800" s="606">
        <f t="shared" si="513"/>
        <v>0</v>
      </c>
      <c r="J800" s="730"/>
      <c r="K800" s="419" t="s">
        <v>1646</v>
      </c>
      <c r="L800" s="419" t="s">
        <v>1646</v>
      </c>
      <c r="M800" s="419" t="s">
        <v>1646</v>
      </c>
      <c r="O800" s="819" t="str">
        <f t="shared" si="507"/>
        <v/>
      </c>
      <c r="P800" s="819" t="str">
        <f t="shared" si="508"/>
        <v/>
      </c>
      <c r="Q800" s="819" t="str">
        <f t="shared" si="509"/>
        <v/>
      </c>
    </row>
    <row r="801" spans="1:67" ht="14" hidden="1" customHeight="1">
      <c r="A801" s="621">
        <v>5955</v>
      </c>
      <c r="B801" s="635" t="s">
        <v>2800</v>
      </c>
      <c r="C801" s="722">
        <v>0</v>
      </c>
      <c r="D801" s="722">
        <v>0</v>
      </c>
      <c r="E801" s="604">
        <f t="shared" si="511"/>
        <v>0</v>
      </c>
      <c r="F801" s="722">
        <v>0</v>
      </c>
      <c r="G801" s="604">
        <f t="shared" si="512"/>
        <v>0</v>
      </c>
      <c r="H801" s="605">
        <f>'Budget production - DÉTAIL'!G906</f>
        <v>0</v>
      </c>
      <c r="I801" s="606">
        <f t="shared" si="513"/>
        <v>0</v>
      </c>
      <c r="J801" s="730"/>
      <c r="K801" s="419" t="s">
        <v>1646</v>
      </c>
      <c r="L801" s="419" t="s">
        <v>1646</v>
      </c>
      <c r="M801" s="419" t="s">
        <v>1646</v>
      </c>
      <c r="O801" s="819" t="str">
        <f t="shared" si="507"/>
        <v/>
      </c>
      <c r="P801" s="819" t="str">
        <f t="shared" si="508"/>
        <v/>
      </c>
      <c r="Q801" s="819" t="str">
        <f t="shared" si="509"/>
        <v/>
      </c>
    </row>
    <row r="802" spans="1:67" ht="14" hidden="1" customHeight="1">
      <c r="A802" s="621">
        <v>5960</v>
      </c>
      <c r="B802" s="635" t="s">
        <v>2801</v>
      </c>
      <c r="C802" s="722">
        <v>0</v>
      </c>
      <c r="D802" s="722">
        <v>0</v>
      </c>
      <c r="E802" s="604">
        <f t="shared" si="511"/>
        <v>0</v>
      </c>
      <c r="F802" s="722">
        <v>0</v>
      </c>
      <c r="G802" s="604">
        <f t="shared" si="512"/>
        <v>0</v>
      </c>
      <c r="H802" s="605">
        <f>'Budget production - DÉTAIL'!G907</f>
        <v>0</v>
      </c>
      <c r="I802" s="606">
        <f t="shared" si="513"/>
        <v>0</v>
      </c>
      <c r="J802" s="730"/>
      <c r="K802" s="419" t="s">
        <v>1646</v>
      </c>
      <c r="L802" s="419" t="s">
        <v>1646</v>
      </c>
      <c r="M802" s="419" t="s">
        <v>1646</v>
      </c>
      <c r="O802" s="819" t="str">
        <f t="shared" si="507"/>
        <v/>
      </c>
      <c r="P802" s="819" t="str">
        <f t="shared" si="508"/>
        <v/>
      </c>
      <c r="Q802" s="819" t="str">
        <f t="shared" si="509"/>
        <v/>
      </c>
    </row>
    <row r="803" spans="1:67" ht="14" hidden="1" customHeight="1">
      <c r="A803" s="621">
        <v>5965</v>
      </c>
      <c r="B803" s="635" t="s">
        <v>2802</v>
      </c>
      <c r="C803" s="722">
        <v>0</v>
      </c>
      <c r="D803" s="722">
        <v>0</v>
      </c>
      <c r="E803" s="604">
        <f t="shared" si="511"/>
        <v>0</v>
      </c>
      <c r="F803" s="722">
        <v>0</v>
      </c>
      <c r="G803" s="604">
        <f t="shared" si="512"/>
        <v>0</v>
      </c>
      <c r="H803" s="605">
        <f>'Budget production - DÉTAIL'!G908</f>
        <v>0</v>
      </c>
      <c r="I803" s="606">
        <f t="shared" si="513"/>
        <v>0</v>
      </c>
      <c r="J803" s="730"/>
      <c r="K803" s="419" t="s">
        <v>1646</v>
      </c>
      <c r="L803" s="419" t="s">
        <v>1646</v>
      </c>
      <c r="M803" s="419" t="s">
        <v>1646</v>
      </c>
      <c r="O803" s="819" t="str">
        <f t="shared" si="507"/>
        <v/>
      </c>
      <c r="P803" s="819" t="str">
        <f t="shared" si="508"/>
        <v/>
      </c>
      <c r="Q803" s="819" t="str">
        <f t="shared" si="509"/>
        <v/>
      </c>
    </row>
    <row r="804" spans="1:67" ht="14" hidden="1" customHeight="1">
      <c r="A804" s="621">
        <v>5970</v>
      </c>
      <c r="B804" s="635" t="s">
        <v>1551</v>
      </c>
      <c r="C804" s="722">
        <v>0</v>
      </c>
      <c r="D804" s="722">
        <v>0</v>
      </c>
      <c r="E804" s="604">
        <f t="shared" si="511"/>
        <v>0</v>
      </c>
      <c r="F804" s="722">
        <v>0</v>
      </c>
      <c r="G804" s="604">
        <f t="shared" si="512"/>
        <v>0</v>
      </c>
      <c r="H804" s="605">
        <f>'Budget production - DÉTAIL'!G909</f>
        <v>0</v>
      </c>
      <c r="I804" s="606">
        <f t="shared" si="513"/>
        <v>0</v>
      </c>
      <c r="J804" s="730"/>
      <c r="K804" s="419" t="s">
        <v>1646</v>
      </c>
      <c r="L804" s="419" t="s">
        <v>1646</v>
      </c>
      <c r="M804" s="419" t="s">
        <v>1646</v>
      </c>
      <c r="O804" s="819" t="str">
        <f t="shared" si="507"/>
        <v/>
      </c>
      <c r="P804" s="819" t="str">
        <f t="shared" si="508"/>
        <v/>
      </c>
      <c r="Q804" s="819" t="str">
        <f t="shared" si="509"/>
        <v/>
      </c>
    </row>
    <row r="805" spans="1:67" ht="14" hidden="1" customHeight="1">
      <c r="A805" s="621">
        <v>5975</v>
      </c>
      <c r="B805" s="635" t="s">
        <v>1552</v>
      </c>
      <c r="C805" s="722">
        <v>0</v>
      </c>
      <c r="D805" s="722">
        <v>0</v>
      </c>
      <c r="E805" s="604">
        <f t="shared" si="511"/>
        <v>0</v>
      </c>
      <c r="F805" s="722">
        <v>0</v>
      </c>
      <c r="G805" s="604">
        <f t="shared" si="512"/>
        <v>0</v>
      </c>
      <c r="H805" s="605">
        <f>'Budget production - DÉTAIL'!G910</f>
        <v>0</v>
      </c>
      <c r="I805" s="606">
        <f t="shared" si="513"/>
        <v>0</v>
      </c>
      <c r="J805" s="730"/>
      <c r="K805" s="419" t="s">
        <v>1646</v>
      </c>
      <c r="L805" s="419" t="s">
        <v>1646</v>
      </c>
      <c r="M805" s="419" t="s">
        <v>1646</v>
      </c>
      <c r="O805" s="819" t="str">
        <f t="shared" si="507"/>
        <v/>
      </c>
      <c r="P805" s="819" t="str">
        <f t="shared" si="508"/>
        <v/>
      </c>
      <c r="Q805" s="819" t="str">
        <f t="shared" si="509"/>
        <v/>
      </c>
    </row>
    <row r="806" spans="1:67" ht="14" hidden="1" customHeight="1">
      <c r="A806" s="621" t="s">
        <v>2749</v>
      </c>
      <c r="B806" s="635" t="s">
        <v>1553</v>
      </c>
      <c r="C806" s="722">
        <v>0</v>
      </c>
      <c r="D806" s="722">
        <v>0</v>
      </c>
      <c r="E806" s="604">
        <f t="shared" si="511"/>
        <v>0</v>
      </c>
      <c r="F806" s="722">
        <v>0</v>
      </c>
      <c r="G806" s="604">
        <f t="shared" si="512"/>
        <v>0</v>
      </c>
      <c r="H806" s="605">
        <f>'Budget production - DÉTAIL'!G911</f>
        <v>0</v>
      </c>
      <c r="I806" s="606">
        <f t="shared" si="513"/>
        <v>0</v>
      </c>
      <c r="J806" s="730"/>
      <c r="K806" s="419" t="s">
        <v>1646</v>
      </c>
      <c r="L806" s="419" t="s">
        <v>1646</v>
      </c>
      <c r="M806" s="419" t="s">
        <v>1646</v>
      </c>
      <c r="O806" s="819" t="str">
        <f t="shared" si="507"/>
        <v/>
      </c>
      <c r="P806" s="819" t="str">
        <f t="shared" si="508"/>
        <v/>
      </c>
      <c r="Q806" s="819" t="str">
        <f t="shared" si="509"/>
        <v/>
      </c>
    </row>
    <row r="807" spans="1:67" ht="14" hidden="1" customHeight="1">
      <c r="A807" s="621">
        <v>5995</v>
      </c>
      <c r="B807" s="559" t="s">
        <v>788</v>
      </c>
      <c r="C807" s="722">
        <v>0</v>
      </c>
      <c r="D807" s="722">
        <v>0</v>
      </c>
      <c r="E807" s="604">
        <f t="shared" si="511"/>
        <v>0</v>
      </c>
      <c r="F807" s="722">
        <v>0</v>
      </c>
      <c r="G807" s="604">
        <f t="shared" si="512"/>
        <v>0</v>
      </c>
      <c r="H807" s="605">
        <f>'Budget production - DÉTAIL'!G912</f>
        <v>0</v>
      </c>
      <c r="I807" s="606">
        <f t="shared" si="513"/>
        <v>0</v>
      </c>
      <c r="J807" s="730"/>
      <c r="K807" s="419" t="s">
        <v>1646</v>
      </c>
      <c r="L807" s="419" t="s">
        <v>1646</v>
      </c>
      <c r="M807" s="419" t="s">
        <v>1646</v>
      </c>
      <c r="O807" s="819" t="str">
        <f t="shared" si="507"/>
        <v/>
      </c>
      <c r="P807" s="819" t="str">
        <f t="shared" si="508"/>
        <v/>
      </c>
      <c r="Q807" s="819" t="str">
        <f t="shared" si="509"/>
        <v/>
      </c>
    </row>
    <row r="808" spans="1:67" ht="14" hidden="1" customHeight="1" thickBot="1">
      <c r="A808" s="621"/>
      <c r="B808" s="636" t="s">
        <v>2750</v>
      </c>
      <c r="C808" s="610">
        <f>SUM(C788:C807)</f>
        <v>0</v>
      </c>
      <c r="D808" s="610">
        <f t="shared" ref="D808:H808" si="514">SUM(D788:D807)</f>
        <v>0</v>
      </c>
      <c r="E808" s="610">
        <f t="shared" si="514"/>
        <v>0</v>
      </c>
      <c r="F808" s="610">
        <f t="shared" si="514"/>
        <v>0</v>
      </c>
      <c r="G808" s="610">
        <f t="shared" si="514"/>
        <v>0</v>
      </c>
      <c r="H808" s="610">
        <f t="shared" si="514"/>
        <v>0</v>
      </c>
      <c r="I808" s="610">
        <f>+H808-G808</f>
        <v>0</v>
      </c>
      <c r="J808" s="612"/>
      <c r="K808" s="590"/>
      <c r="L808" s="555"/>
      <c r="M808" s="555"/>
      <c r="O808" s="852" t="str">
        <f t="shared" si="507"/>
        <v/>
      </c>
      <c r="P808" s="852" t="str">
        <f t="shared" si="508"/>
        <v/>
      </c>
      <c r="Q808" s="852" t="str">
        <f t="shared" si="509"/>
        <v/>
      </c>
    </row>
    <row r="809" spans="1:67" ht="14" customHeight="1" thickBot="1">
      <c r="A809" s="627"/>
      <c r="B809" s="561"/>
      <c r="C809" s="524"/>
      <c r="D809" s="524"/>
      <c r="E809" s="524"/>
      <c r="F809" s="524"/>
      <c r="G809" s="524"/>
      <c r="H809" s="524"/>
      <c r="I809" s="525"/>
      <c r="J809" s="628"/>
      <c r="K809" s="548"/>
      <c r="L809" s="548"/>
      <c r="M809" s="548"/>
      <c r="O809" s="847"/>
      <c r="P809" s="848"/>
      <c r="Q809" s="848"/>
    </row>
    <row r="810" spans="1:67" s="514" customFormat="1" ht="22.5" customHeight="1" thickBot="1">
      <c r="A810" s="629"/>
      <c r="B810" s="560" t="s">
        <v>2427</v>
      </c>
      <c r="C810" s="723">
        <f t="shared" ref="C810:H810" si="515">SUM(C119+C136+C166+C179+C195+C207+C217+C226+C234+C246+C261+C287+C304+C316+C331+C342+C352+C358+C377+C392+C403+C418+C436+C447+C465+C474+C483+C491+C504+C512+C522+C531+C542+C560+C572+C585+C595+C606+C615+C627+C635+C653)</f>
        <v>0</v>
      </c>
      <c r="D810" s="723">
        <f t="shared" si="515"/>
        <v>0</v>
      </c>
      <c r="E810" s="512">
        <f t="shared" si="515"/>
        <v>0</v>
      </c>
      <c r="F810" s="723">
        <f t="shared" si="515"/>
        <v>0</v>
      </c>
      <c r="G810" s="512">
        <f t="shared" si="515"/>
        <v>0</v>
      </c>
      <c r="H810" s="512">
        <f t="shared" si="515"/>
        <v>0</v>
      </c>
      <c r="I810" s="513">
        <f>+H810-G810</f>
        <v>0</v>
      </c>
      <c r="J810" s="731"/>
      <c r="K810" s="549"/>
      <c r="L810" s="549"/>
      <c r="M810" s="549"/>
      <c r="N810" s="550"/>
      <c r="O810" s="849"/>
      <c r="P810" s="850"/>
      <c r="Q810" s="850"/>
      <c r="R810" s="550"/>
      <c r="S810" s="550"/>
      <c r="T810" s="550"/>
      <c r="U810" s="550"/>
      <c r="V810" s="550"/>
      <c r="W810" s="550"/>
      <c r="X810" s="550"/>
      <c r="Y810" s="550"/>
      <c r="Z810" s="550"/>
      <c r="AA810" s="550"/>
      <c r="AB810" s="550"/>
      <c r="AC810" s="550"/>
      <c r="AD810" s="550"/>
      <c r="AE810" s="550"/>
      <c r="AF810" s="550"/>
      <c r="AG810" s="550"/>
      <c r="AH810" s="550"/>
      <c r="AI810" s="550"/>
      <c r="AJ810" s="550"/>
      <c r="AK810" s="550"/>
      <c r="AL810" s="550"/>
      <c r="AM810" s="550"/>
      <c r="AN810" s="550"/>
      <c r="AO810" s="550"/>
      <c r="AP810" s="550"/>
      <c r="AQ810" s="550"/>
      <c r="AR810" s="550"/>
      <c r="AS810" s="550"/>
      <c r="AT810" s="550"/>
      <c r="AU810" s="550"/>
      <c r="AV810" s="550"/>
      <c r="AW810" s="550"/>
      <c r="AX810" s="550"/>
      <c r="AY810" s="550"/>
      <c r="AZ810" s="550"/>
      <c r="BA810" s="550"/>
      <c r="BB810" s="550"/>
      <c r="BC810" s="550"/>
      <c r="BD810" s="550"/>
      <c r="BE810" s="550"/>
      <c r="BF810" s="550"/>
      <c r="BG810" s="550"/>
      <c r="BH810" s="550"/>
      <c r="BI810" s="550"/>
      <c r="BJ810" s="550"/>
      <c r="BK810" s="550"/>
      <c r="BL810" s="550"/>
      <c r="BM810" s="550"/>
      <c r="BN810" s="550"/>
      <c r="BO810" s="550"/>
    </row>
    <row r="811" spans="1:67" ht="14" customHeight="1" thickBot="1">
      <c r="A811" s="639"/>
      <c r="C811" s="625"/>
      <c r="D811" s="625"/>
      <c r="F811" s="625"/>
      <c r="J811" s="615"/>
      <c r="K811" s="551"/>
      <c r="L811" s="551"/>
      <c r="M811" s="551"/>
      <c r="O811" s="853"/>
      <c r="P811" s="854"/>
      <c r="Q811" s="854"/>
    </row>
    <row r="812" spans="1:67" ht="14" customHeight="1" thickBot="1">
      <c r="A812" s="627"/>
      <c r="B812" s="534"/>
      <c r="C812" s="524"/>
      <c r="D812" s="524"/>
      <c r="E812" s="524"/>
      <c r="F812" s="524"/>
      <c r="G812" s="524"/>
      <c r="H812" s="524"/>
      <c r="I812" s="525"/>
      <c r="J812" s="628"/>
      <c r="K812" s="548"/>
      <c r="L812" s="548"/>
      <c r="M812" s="548"/>
      <c r="O812" s="847"/>
      <c r="P812" s="848"/>
      <c r="Q812" s="848"/>
    </row>
    <row r="813" spans="1:67" ht="14" customHeight="1">
      <c r="A813" s="621"/>
      <c r="B813" s="613"/>
      <c r="C813" s="614"/>
      <c r="D813" s="614"/>
      <c r="E813" s="614"/>
      <c r="F813" s="614"/>
      <c r="G813" s="614"/>
      <c r="H813" s="614"/>
      <c r="I813" s="521"/>
      <c r="J813" s="615"/>
      <c r="K813" s="520"/>
      <c r="L813" s="520"/>
      <c r="M813" s="520"/>
      <c r="N813" s="520"/>
      <c r="O813" s="843"/>
      <c r="P813" s="843"/>
      <c r="Q813" s="843"/>
    </row>
    <row r="814" spans="1:67" ht="14" customHeight="1">
      <c r="A814" s="596" t="s">
        <v>1790</v>
      </c>
      <c r="B814" s="597" t="s">
        <v>983</v>
      </c>
      <c r="C814" s="598"/>
      <c r="D814" s="614"/>
      <c r="E814" s="614"/>
      <c r="F814" s="614"/>
      <c r="G814" s="614"/>
      <c r="H814" s="614"/>
      <c r="I814" s="521"/>
      <c r="J814" s="615"/>
      <c r="K814" s="520"/>
      <c r="L814" s="520"/>
      <c r="M814" s="520"/>
      <c r="N814" s="520"/>
      <c r="O814" s="843"/>
      <c r="P814" s="843"/>
      <c r="Q814" s="843"/>
    </row>
    <row r="815" spans="1:67" ht="14" customHeight="1">
      <c r="A815" s="621" t="s">
        <v>2428</v>
      </c>
      <c r="B815" s="745" t="s">
        <v>1626</v>
      </c>
      <c r="C815" s="722">
        <v>0</v>
      </c>
      <c r="D815" s="722">
        <v>0</v>
      </c>
      <c r="E815" s="604">
        <f>+C815+D815</f>
        <v>0</v>
      </c>
      <c r="F815" s="722">
        <v>0</v>
      </c>
      <c r="G815" s="604">
        <f>+E815+F815</f>
        <v>0</v>
      </c>
      <c r="H815" s="605">
        <f>'Budget production - DÉTAIL'!G917</f>
        <v>0</v>
      </c>
      <c r="I815" s="606">
        <f t="shared" ref="I815:I834" si="516">+H815-G815</f>
        <v>0</v>
      </c>
      <c r="J815" s="730"/>
      <c r="K815" s="419" t="s">
        <v>1646</v>
      </c>
      <c r="L815" s="419" t="s">
        <v>1646</v>
      </c>
      <c r="M815" s="419" t="s">
        <v>1646</v>
      </c>
      <c r="O815" s="819" t="str">
        <f t="shared" si="507"/>
        <v/>
      </c>
      <c r="P815" s="819" t="str">
        <f t="shared" si="508"/>
        <v/>
      </c>
      <c r="Q815" s="819" t="str">
        <f t="shared" si="509"/>
        <v/>
      </c>
    </row>
    <row r="816" spans="1:67" ht="14" customHeight="1">
      <c r="A816" s="621" t="s">
        <v>2429</v>
      </c>
      <c r="B816" s="745" t="s">
        <v>1556</v>
      </c>
      <c r="C816" s="722"/>
      <c r="D816" s="722"/>
      <c r="E816" s="604"/>
      <c r="F816" s="722"/>
      <c r="G816" s="604"/>
      <c r="H816" s="605">
        <f>'Budget production - DÉTAIL'!G918</f>
        <v>0</v>
      </c>
      <c r="I816" s="606"/>
      <c r="J816" s="730"/>
      <c r="K816" s="419" t="s">
        <v>1646</v>
      </c>
      <c r="L816" s="419" t="s">
        <v>1646</v>
      </c>
      <c r="M816" s="419" t="s">
        <v>1646</v>
      </c>
      <c r="O816" s="819" t="str">
        <f t="shared" si="507"/>
        <v/>
      </c>
      <c r="P816" s="819" t="str">
        <f t="shared" si="508"/>
        <v/>
      </c>
      <c r="Q816" s="819" t="str">
        <f t="shared" si="509"/>
        <v/>
      </c>
    </row>
    <row r="817" spans="1:17" ht="14" customHeight="1">
      <c r="A817" s="621" t="s">
        <v>2430</v>
      </c>
      <c r="B817" s="745" t="s">
        <v>985</v>
      </c>
      <c r="C817" s="722">
        <v>0</v>
      </c>
      <c r="D817" s="722">
        <v>0</v>
      </c>
      <c r="E817" s="604">
        <f t="shared" ref="E817:E834" si="517">+C817+D817</f>
        <v>0</v>
      </c>
      <c r="F817" s="722">
        <v>0</v>
      </c>
      <c r="G817" s="604">
        <f t="shared" ref="G817:G834" si="518">+E817+F817</f>
        <v>0</v>
      </c>
      <c r="H817" s="605">
        <f>'Budget production - DÉTAIL'!G919</f>
        <v>0</v>
      </c>
      <c r="I817" s="606">
        <f t="shared" si="516"/>
        <v>0</v>
      </c>
      <c r="J817" s="730"/>
      <c r="K817" s="419" t="s">
        <v>1646</v>
      </c>
      <c r="L817" s="419" t="s">
        <v>1646</v>
      </c>
      <c r="M817" s="419" t="s">
        <v>1646</v>
      </c>
      <c r="O817" s="819" t="str">
        <f t="shared" si="507"/>
        <v/>
      </c>
      <c r="P817" s="819" t="str">
        <f t="shared" si="508"/>
        <v/>
      </c>
      <c r="Q817" s="819" t="str">
        <f t="shared" si="509"/>
        <v/>
      </c>
    </row>
    <row r="818" spans="1:17" ht="14" customHeight="1">
      <c r="A818" s="621" t="s">
        <v>2431</v>
      </c>
      <c r="B818" s="745" t="s">
        <v>986</v>
      </c>
      <c r="C818" s="722">
        <v>0</v>
      </c>
      <c r="D818" s="722">
        <v>0</v>
      </c>
      <c r="E818" s="604">
        <f t="shared" si="517"/>
        <v>0</v>
      </c>
      <c r="F818" s="722">
        <v>0</v>
      </c>
      <c r="G818" s="604">
        <f t="shared" si="518"/>
        <v>0</v>
      </c>
      <c r="H818" s="605">
        <f>'Budget production - DÉTAIL'!G920</f>
        <v>0</v>
      </c>
      <c r="I818" s="606">
        <f t="shared" si="516"/>
        <v>0</v>
      </c>
      <c r="J818" s="730"/>
      <c r="K818" s="419" t="s">
        <v>1646</v>
      </c>
      <c r="L818" s="419" t="s">
        <v>1646</v>
      </c>
      <c r="M818" s="419" t="s">
        <v>1646</v>
      </c>
      <c r="O818" s="819" t="str">
        <f t="shared" si="507"/>
        <v/>
      </c>
      <c r="P818" s="819" t="str">
        <f t="shared" si="508"/>
        <v/>
      </c>
      <c r="Q818" s="819" t="str">
        <f t="shared" si="509"/>
        <v/>
      </c>
    </row>
    <row r="819" spans="1:17" ht="14" customHeight="1">
      <c r="A819" s="621" t="s">
        <v>2432</v>
      </c>
      <c r="B819" s="745" t="s">
        <v>987</v>
      </c>
      <c r="C819" s="722">
        <v>0</v>
      </c>
      <c r="D819" s="722">
        <v>0</v>
      </c>
      <c r="E819" s="604">
        <f t="shared" si="517"/>
        <v>0</v>
      </c>
      <c r="F819" s="722">
        <v>0</v>
      </c>
      <c r="G819" s="604">
        <f t="shared" si="518"/>
        <v>0</v>
      </c>
      <c r="H819" s="605">
        <f>'Budget production - DÉTAIL'!G921</f>
        <v>0</v>
      </c>
      <c r="I819" s="606">
        <f t="shared" si="516"/>
        <v>0</v>
      </c>
      <c r="J819" s="730"/>
      <c r="K819" s="419" t="s">
        <v>1646</v>
      </c>
      <c r="L819" s="419" t="s">
        <v>1646</v>
      </c>
      <c r="M819" s="419" t="s">
        <v>1646</v>
      </c>
      <c r="O819" s="819" t="str">
        <f t="shared" si="507"/>
        <v/>
      </c>
      <c r="P819" s="819" t="str">
        <f t="shared" si="508"/>
        <v/>
      </c>
      <c r="Q819" s="819" t="str">
        <f t="shared" si="509"/>
        <v/>
      </c>
    </row>
    <row r="820" spans="1:17" ht="14" customHeight="1">
      <c r="A820" s="621" t="s">
        <v>2433</v>
      </c>
      <c r="B820" s="745" t="s">
        <v>1597</v>
      </c>
      <c r="C820" s="722">
        <v>0</v>
      </c>
      <c r="D820" s="722">
        <v>0</v>
      </c>
      <c r="E820" s="604">
        <f t="shared" si="517"/>
        <v>0</v>
      </c>
      <c r="F820" s="722">
        <v>0</v>
      </c>
      <c r="G820" s="604">
        <f t="shared" si="518"/>
        <v>0</v>
      </c>
      <c r="H820" s="605">
        <f>'Budget production - DÉTAIL'!G922</f>
        <v>0</v>
      </c>
      <c r="I820" s="606">
        <f t="shared" si="516"/>
        <v>0</v>
      </c>
      <c r="J820" s="730"/>
      <c r="K820" s="419" t="s">
        <v>1646</v>
      </c>
      <c r="L820" s="419" t="s">
        <v>1646</v>
      </c>
      <c r="M820" s="419" t="s">
        <v>1646</v>
      </c>
      <c r="O820" s="819" t="str">
        <f t="shared" si="507"/>
        <v/>
      </c>
      <c r="P820" s="819" t="str">
        <f t="shared" si="508"/>
        <v/>
      </c>
      <c r="Q820" s="819" t="str">
        <f t="shared" si="509"/>
        <v/>
      </c>
    </row>
    <row r="821" spans="1:17" ht="14" customHeight="1">
      <c r="A821" s="621" t="s">
        <v>2912</v>
      </c>
      <c r="B821" s="745" t="s">
        <v>1602</v>
      </c>
      <c r="C821" s="722">
        <v>0</v>
      </c>
      <c r="D821" s="722">
        <v>0</v>
      </c>
      <c r="E821" s="604">
        <f t="shared" ref="E821:E822" si="519">+C821+D821</f>
        <v>0</v>
      </c>
      <c r="F821" s="722">
        <v>0</v>
      </c>
      <c r="G821" s="604">
        <f t="shared" ref="G821:G822" si="520">+E821+F821</f>
        <v>0</v>
      </c>
      <c r="H821" s="605">
        <f>'Budget production - DÉTAIL'!G923</f>
        <v>0</v>
      </c>
      <c r="I821" s="606">
        <f t="shared" ref="I821:I822" si="521">+H821-G821</f>
        <v>0</v>
      </c>
      <c r="J821" s="730"/>
      <c r="K821" s="419" t="s">
        <v>1646</v>
      </c>
      <c r="L821" s="419" t="s">
        <v>1646</v>
      </c>
      <c r="M821" s="419" t="s">
        <v>1646</v>
      </c>
      <c r="O821" s="819" t="str">
        <f t="shared" ref="O821:O824" si="522">IF(OR(K821="Oui",K821="Yes"),G821,"")</f>
        <v/>
      </c>
      <c r="P821" s="819" t="str">
        <f t="shared" ref="P821:P824" si="523">IF(OR(L821="Oui",L821="Yes"),G821,"")</f>
        <v/>
      </c>
      <c r="Q821" s="819" t="str">
        <f t="shared" ref="Q821:Q824" si="524">IF(OR(M821="Oui",M821="Yes"),G821,"")</f>
        <v/>
      </c>
    </row>
    <row r="822" spans="1:17" ht="14" customHeight="1">
      <c r="A822" s="621" t="s">
        <v>2913</v>
      </c>
      <c r="B822" s="745" t="s">
        <v>988</v>
      </c>
      <c r="C822" s="722">
        <v>0</v>
      </c>
      <c r="D822" s="722">
        <v>0</v>
      </c>
      <c r="E822" s="604">
        <f t="shared" si="519"/>
        <v>0</v>
      </c>
      <c r="F822" s="722">
        <v>0</v>
      </c>
      <c r="G822" s="604">
        <f t="shared" si="520"/>
        <v>0</v>
      </c>
      <c r="H822" s="605">
        <f>'Budget production - DÉTAIL'!G924</f>
        <v>0</v>
      </c>
      <c r="I822" s="606">
        <f t="shared" si="521"/>
        <v>0</v>
      </c>
      <c r="J822" s="730"/>
      <c r="K822" s="419" t="s">
        <v>1646</v>
      </c>
      <c r="L822" s="419" t="s">
        <v>1646</v>
      </c>
      <c r="M822" s="419" t="s">
        <v>1646</v>
      </c>
      <c r="O822" s="819" t="str">
        <f t="shared" si="522"/>
        <v/>
      </c>
      <c r="P822" s="819" t="str">
        <f t="shared" si="523"/>
        <v/>
      </c>
      <c r="Q822" s="819" t="str">
        <f t="shared" si="524"/>
        <v/>
      </c>
    </row>
    <row r="823" spans="1:17" ht="14" customHeight="1">
      <c r="A823" s="621" t="s">
        <v>2914</v>
      </c>
      <c r="B823" s="745" t="s">
        <v>989</v>
      </c>
      <c r="C823" s="722">
        <v>0</v>
      </c>
      <c r="D823" s="722">
        <v>0</v>
      </c>
      <c r="E823" s="604">
        <f>+C823+D823</f>
        <v>0</v>
      </c>
      <c r="F823" s="722">
        <v>0</v>
      </c>
      <c r="G823" s="604">
        <f>+E823+F823</f>
        <v>0</v>
      </c>
      <c r="H823" s="605">
        <f>'Budget production - DÉTAIL'!G925</f>
        <v>0</v>
      </c>
      <c r="I823" s="606">
        <f>+H823-G823</f>
        <v>0</v>
      </c>
      <c r="J823" s="730"/>
      <c r="K823" s="419" t="s">
        <v>1646</v>
      </c>
      <c r="L823" s="419" t="s">
        <v>1646</v>
      </c>
      <c r="M823" s="419" t="s">
        <v>1646</v>
      </c>
      <c r="O823" s="819" t="str">
        <f t="shared" si="522"/>
        <v/>
      </c>
      <c r="P823" s="819" t="str">
        <f t="shared" si="523"/>
        <v/>
      </c>
      <c r="Q823" s="819" t="str">
        <f t="shared" si="524"/>
        <v/>
      </c>
    </row>
    <row r="824" spans="1:17" ht="14" customHeight="1">
      <c r="A824" s="621" t="s">
        <v>2915</v>
      </c>
      <c r="B824" s="745" t="s">
        <v>990</v>
      </c>
      <c r="C824" s="722">
        <v>0</v>
      </c>
      <c r="D824" s="722">
        <v>0</v>
      </c>
      <c r="E824" s="604">
        <f t="shared" ref="E824" si="525">+C824+D824</f>
        <v>0</v>
      </c>
      <c r="F824" s="722">
        <v>0</v>
      </c>
      <c r="G824" s="604">
        <f t="shared" ref="G824" si="526">+E824+F824</f>
        <v>0</v>
      </c>
      <c r="H824" s="605">
        <f>'Budget production - DÉTAIL'!G926</f>
        <v>0</v>
      </c>
      <c r="I824" s="606">
        <f t="shared" ref="I824" si="527">+H824-G824</f>
        <v>0</v>
      </c>
      <c r="J824" s="730"/>
      <c r="K824" s="419" t="s">
        <v>1646</v>
      </c>
      <c r="L824" s="419" t="s">
        <v>1646</v>
      </c>
      <c r="M824" s="419" t="s">
        <v>1646</v>
      </c>
      <c r="O824" s="819" t="str">
        <f t="shared" si="522"/>
        <v/>
      </c>
      <c r="P824" s="819" t="str">
        <f t="shared" si="523"/>
        <v/>
      </c>
      <c r="Q824" s="819" t="str">
        <f t="shared" si="524"/>
        <v/>
      </c>
    </row>
    <row r="825" spans="1:17" ht="14" customHeight="1">
      <c r="A825" s="621" t="s">
        <v>2434</v>
      </c>
      <c r="B825" s="745" t="s">
        <v>991</v>
      </c>
      <c r="C825" s="722">
        <v>0</v>
      </c>
      <c r="D825" s="722">
        <v>0</v>
      </c>
      <c r="E825" s="604">
        <f t="shared" si="517"/>
        <v>0</v>
      </c>
      <c r="F825" s="722">
        <v>0</v>
      </c>
      <c r="G825" s="604">
        <f t="shared" si="518"/>
        <v>0</v>
      </c>
      <c r="H825" s="605">
        <f>'Budget production - DÉTAIL'!G927</f>
        <v>0</v>
      </c>
      <c r="I825" s="606">
        <f t="shared" si="516"/>
        <v>0</v>
      </c>
      <c r="J825" s="730"/>
      <c r="K825" s="419" t="s">
        <v>1646</v>
      </c>
      <c r="L825" s="419" t="s">
        <v>1646</v>
      </c>
      <c r="M825" s="419" t="s">
        <v>1646</v>
      </c>
      <c r="O825" s="819" t="str">
        <f t="shared" si="507"/>
        <v/>
      </c>
      <c r="P825" s="819" t="str">
        <f t="shared" si="508"/>
        <v/>
      </c>
      <c r="Q825" s="819" t="str">
        <f t="shared" si="509"/>
        <v/>
      </c>
    </row>
    <row r="826" spans="1:17" ht="14" customHeight="1">
      <c r="A826" s="621" t="s">
        <v>2435</v>
      </c>
      <c r="B826" s="745" t="s">
        <v>1627</v>
      </c>
      <c r="C826" s="722">
        <v>0</v>
      </c>
      <c r="D826" s="722">
        <v>0</v>
      </c>
      <c r="E826" s="604">
        <f t="shared" si="517"/>
        <v>0</v>
      </c>
      <c r="F826" s="722">
        <v>0</v>
      </c>
      <c r="G826" s="604">
        <f t="shared" si="518"/>
        <v>0</v>
      </c>
      <c r="H826" s="605">
        <f>'Budget production - DÉTAIL'!G928</f>
        <v>0</v>
      </c>
      <c r="I826" s="606">
        <f t="shared" si="516"/>
        <v>0</v>
      </c>
      <c r="J826" s="730"/>
      <c r="K826" s="419" t="s">
        <v>1646</v>
      </c>
      <c r="L826" s="419" t="s">
        <v>1646</v>
      </c>
      <c r="M826" s="419" t="s">
        <v>1646</v>
      </c>
      <c r="O826" s="819" t="str">
        <f t="shared" si="507"/>
        <v/>
      </c>
      <c r="P826" s="819" t="str">
        <f t="shared" si="508"/>
        <v/>
      </c>
      <c r="Q826" s="819" t="str">
        <f t="shared" si="509"/>
        <v/>
      </c>
    </row>
    <row r="827" spans="1:17" ht="14" customHeight="1">
      <c r="A827" s="621" t="s">
        <v>2436</v>
      </c>
      <c r="B827" s="745" t="s">
        <v>1110</v>
      </c>
      <c r="C827" s="722">
        <v>0</v>
      </c>
      <c r="D827" s="722">
        <v>0</v>
      </c>
      <c r="E827" s="604">
        <f>+C827+D827</f>
        <v>0</v>
      </c>
      <c r="F827" s="722">
        <v>0</v>
      </c>
      <c r="G827" s="604">
        <f>+E827+F827</f>
        <v>0</v>
      </c>
      <c r="H827" s="605">
        <f>'Budget production - DÉTAIL'!G929</f>
        <v>0</v>
      </c>
      <c r="I827" s="606">
        <f>+H827-G827</f>
        <v>0</v>
      </c>
      <c r="J827" s="730"/>
      <c r="K827" s="419" t="s">
        <v>1646</v>
      </c>
      <c r="L827" s="419" t="s">
        <v>1646</v>
      </c>
      <c r="M827" s="419" t="s">
        <v>1646</v>
      </c>
      <c r="O827" s="819" t="str">
        <f t="shared" si="507"/>
        <v/>
      </c>
      <c r="P827" s="819" t="str">
        <f t="shared" si="508"/>
        <v/>
      </c>
      <c r="Q827" s="819" t="str">
        <f t="shared" si="509"/>
        <v/>
      </c>
    </row>
    <row r="828" spans="1:17" ht="14" customHeight="1">
      <c r="A828" s="621" t="s">
        <v>2437</v>
      </c>
      <c r="B828" s="745" t="s">
        <v>1111</v>
      </c>
      <c r="C828" s="722">
        <v>0</v>
      </c>
      <c r="D828" s="722">
        <v>0</v>
      </c>
      <c r="E828" s="604">
        <f t="shared" si="517"/>
        <v>0</v>
      </c>
      <c r="F828" s="722">
        <v>0</v>
      </c>
      <c r="G828" s="604">
        <f t="shared" si="518"/>
        <v>0</v>
      </c>
      <c r="H828" s="605">
        <f>'Budget production - DÉTAIL'!G930</f>
        <v>0</v>
      </c>
      <c r="I828" s="606">
        <f t="shared" si="516"/>
        <v>0</v>
      </c>
      <c r="J828" s="730"/>
      <c r="K828" s="419" t="s">
        <v>1646</v>
      </c>
      <c r="L828" s="419" t="s">
        <v>1646</v>
      </c>
      <c r="M828" s="419" t="s">
        <v>1646</v>
      </c>
      <c r="O828" s="819" t="str">
        <f t="shared" si="507"/>
        <v/>
      </c>
      <c r="P828" s="819" t="str">
        <f t="shared" si="508"/>
        <v/>
      </c>
      <c r="Q828" s="819" t="str">
        <f t="shared" si="509"/>
        <v/>
      </c>
    </row>
    <row r="829" spans="1:17" ht="14" customHeight="1">
      <c r="A829" s="621" t="s">
        <v>2438</v>
      </c>
      <c r="B829" s="745" t="s">
        <v>677</v>
      </c>
      <c r="C829" s="722">
        <v>0</v>
      </c>
      <c r="D829" s="722">
        <v>0</v>
      </c>
      <c r="E829" s="604">
        <f t="shared" si="517"/>
        <v>0</v>
      </c>
      <c r="F829" s="722">
        <v>0</v>
      </c>
      <c r="G829" s="604">
        <f t="shared" si="518"/>
        <v>0</v>
      </c>
      <c r="H829" s="605">
        <f>'Budget production - DÉTAIL'!G931</f>
        <v>0</v>
      </c>
      <c r="I829" s="606">
        <f t="shared" si="516"/>
        <v>0</v>
      </c>
      <c r="J829" s="730"/>
      <c r="K829" s="419" t="s">
        <v>1646</v>
      </c>
      <c r="L829" s="419" t="s">
        <v>1646</v>
      </c>
      <c r="M829" s="419" t="s">
        <v>1646</v>
      </c>
      <c r="O829" s="819" t="str">
        <f t="shared" si="507"/>
        <v/>
      </c>
      <c r="P829" s="819" t="str">
        <f t="shared" si="508"/>
        <v/>
      </c>
      <c r="Q829" s="819" t="str">
        <f t="shared" si="509"/>
        <v/>
      </c>
    </row>
    <row r="830" spans="1:17" ht="14" customHeight="1">
      <c r="A830" s="621" t="s">
        <v>2439</v>
      </c>
      <c r="B830" s="745" t="s">
        <v>678</v>
      </c>
      <c r="C830" s="722">
        <v>0</v>
      </c>
      <c r="D830" s="722">
        <v>0</v>
      </c>
      <c r="E830" s="604">
        <f t="shared" si="517"/>
        <v>0</v>
      </c>
      <c r="F830" s="722">
        <v>0</v>
      </c>
      <c r="G830" s="604">
        <f t="shared" si="518"/>
        <v>0</v>
      </c>
      <c r="H830" s="605">
        <f>'Budget production - DÉTAIL'!G932</f>
        <v>0</v>
      </c>
      <c r="I830" s="606">
        <f t="shared" si="516"/>
        <v>0</v>
      </c>
      <c r="J830" s="730"/>
      <c r="K830" s="419" t="s">
        <v>1646</v>
      </c>
      <c r="L830" s="419" t="s">
        <v>1646</v>
      </c>
      <c r="M830" s="419" t="s">
        <v>1646</v>
      </c>
      <c r="O830" s="819" t="str">
        <f t="shared" si="507"/>
        <v/>
      </c>
      <c r="P830" s="819" t="str">
        <f t="shared" si="508"/>
        <v/>
      </c>
      <c r="Q830" s="819" t="str">
        <f t="shared" si="509"/>
        <v/>
      </c>
    </row>
    <row r="831" spans="1:17" ht="14" customHeight="1">
      <c r="A831" s="621" t="s">
        <v>2440</v>
      </c>
      <c r="B831" s="745" t="s">
        <v>992</v>
      </c>
      <c r="C831" s="722">
        <v>0</v>
      </c>
      <c r="D831" s="722">
        <v>0</v>
      </c>
      <c r="E831" s="604">
        <f t="shared" si="517"/>
        <v>0</v>
      </c>
      <c r="F831" s="722">
        <v>0</v>
      </c>
      <c r="G831" s="604">
        <f t="shared" si="518"/>
        <v>0</v>
      </c>
      <c r="H831" s="605">
        <f>'Budget production - DÉTAIL'!G933</f>
        <v>0</v>
      </c>
      <c r="I831" s="606">
        <f t="shared" si="516"/>
        <v>0</v>
      </c>
      <c r="J831" s="730"/>
      <c r="K831" s="419" t="s">
        <v>1646</v>
      </c>
      <c r="L831" s="419" t="s">
        <v>1646</v>
      </c>
      <c r="M831" s="419" t="s">
        <v>1646</v>
      </c>
      <c r="O831" s="819" t="str">
        <f t="shared" si="507"/>
        <v/>
      </c>
      <c r="P831" s="819" t="str">
        <f t="shared" si="508"/>
        <v/>
      </c>
      <c r="Q831" s="819" t="str">
        <f t="shared" si="509"/>
        <v/>
      </c>
    </row>
    <row r="832" spans="1:17" ht="14" customHeight="1">
      <c r="A832" s="621" t="s">
        <v>2441</v>
      </c>
      <c r="B832" s="745" t="s">
        <v>1199</v>
      </c>
      <c r="C832" s="722">
        <v>0</v>
      </c>
      <c r="D832" s="722">
        <v>0</v>
      </c>
      <c r="E832" s="604">
        <f>+C832+D832</f>
        <v>0</v>
      </c>
      <c r="F832" s="722">
        <v>0</v>
      </c>
      <c r="G832" s="604">
        <f>+E832+F832</f>
        <v>0</v>
      </c>
      <c r="H832" s="605">
        <f>'Budget production - DÉTAIL'!G934</f>
        <v>0</v>
      </c>
      <c r="I832" s="606">
        <f>+H832-G832</f>
        <v>0</v>
      </c>
      <c r="J832" s="730"/>
      <c r="K832" s="419" t="s">
        <v>1646</v>
      </c>
      <c r="L832" s="419" t="s">
        <v>1646</v>
      </c>
      <c r="M832" s="419" t="s">
        <v>1646</v>
      </c>
      <c r="O832" s="819" t="str">
        <f t="shared" ref="O832" si="528">IF(OR(K832="Oui",K832="Yes"),G832,"")</f>
        <v/>
      </c>
      <c r="P832" s="819" t="str">
        <f t="shared" ref="P832" si="529">IF(OR(L832="Oui",L832="Yes"),G832,"")</f>
        <v/>
      </c>
      <c r="Q832" s="819" t="str">
        <f t="shared" ref="Q832" si="530">IF(OR(M832="Oui",M832="Yes"),G832,"")</f>
        <v/>
      </c>
    </row>
    <row r="833" spans="1:17" ht="14" customHeight="1">
      <c r="A833" s="621" t="s">
        <v>2916</v>
      </c>
      <c r="B833" s="745" t="s">
        <v>1601</v>
      </c>
      <c r="C833" s="722">
        <v>0</v>
      </c>
      <c r="D833" s="722">
        <v>0</v>
      </c>
      <c r="E833" s="604">
        <f>+C833+D833</f>
        <v>0</v>
      </c>
      <c r="F833" s="722">
        <v>0</v>
      </c>
      <c r="G833" s="604">
        <f>+E833+F833</f>
        <v>0</v>
      </c>
      <c r="H833" s="605">
        <f>'Budget production - DÉTAIL'!G935</f>
        <v>0</v>
      </c>
      <c r="I833" s="606">
        <f>+H833-G833</f>
        <v>0</v>
      </c>
      <c r="J833" s="730"/>
      <c r="K833" s="419" t="s">
        <v>1646</v>
      </c>
      <c r="L833" s="419" t="s">
        <v>1646</v>
      </c>
      <c r="M833" s="419" t="s">
        <v>1646</v>
      </c>
      <c r="O833" s="819" t="str">
        <f t="shared" si="507"/>
        <v/>
      </c>
      <c r="P833" s="819" t="str">
        <f t="shared" si="508"/>
        <v/>
      </c>
      <c r="Q833" s="819" t="str">
        <f t="shared" si="509"/>
        <v/>
      </c>
    </row>
    <row r="834" spans="1:17" ht="14" customHeight="1">
      <c r="A834" s="621" t="s">
        <v>2442</v>
      </c>
      <c r="B834" s="745" t="s">
        <v>787</v>
      </c>
      <c r="C834" s="722">
        <v>0</v>
      </c>
      <c r="D834" s="722">
        <v>0</v>
      </c>
      <c r="E834" s="604">
        <f t="shared" si="517"/>
        <v>0</v>
      </c>
      <c r="F834" s="722">
        <v>0</v>
      </c>
      <c r="G834" s="604">
        <f t="shared" si="518"/>
        <v>0</v>
      </c>
      <c r="H834" s="605">
        <f>'Budget production - DÉTAIL'!G936</f>
        <v>0</v>
      </c>
      <c r="I834" s="606">
        <f t="shared" si="516"/>
        <v>0</v>
      </c>
      <c r="J834" s="730"/>
      <c r="K834" s="419" t="s">
        <v>1646</v>
      </c>
      <c r="L834" s="419" t="s">
        <v>1646</v>
      </c>
      <c r="M834" s="419" t="s">
        <v>1646</v>
      </c>
      <c r="O834" s="819" t="str">
        <f t="shared" si="507"/>
        <v/>
      </c>
      <c r="P834" s="819" t="str">
        <f t="shared" si="508"/>
        <v/>
      </c>
      <c r="Q834" s="819" t="str">
        <f t="shared" si="509"/>
        <v/>
      </c>
    </row>
    <row r="835" spans="1:17" ht="14" customHeight="1">
      <c r="A835" s="621" t="s">
        <v>2314</v>
      </c>
      <c r="B835" s="609" t="s">
        <v>2443</v>
      </c>
      <c r="C835" s="610">
        <f t="shared" ref="C835:H835" si="531">SUM(C815:C834)</f>
        <v>0</v>
      </c>
      <c r="D835" s="610">
        <f t="shared" si="531"/>
        <v>0</v>
      </c>
      <c r="E835" s="610">
        <f t="shared" si="531"/>
        <v>0</v>
      </c>
      <c r="F835" s="610">
        <f t="shared" si="531"/>
        <v>0</v>
      </c>
      <c r="G835" s="610">
        <f t="shared" si="531"/>
        <v>0</v>
      </c>
      <c r="H835" s="610">
        <f t="shared" si="531"/>
        <v>0</v>
      </c>
      <c r="I835" s="611">
        <f>+H835-G835</f>
        <v>0</v>
      </c>
      <c r="J835" s="813"/>
      <c r="K835" s="813"/>
      <c r="L835" s="813"/>
      <c r="M835" s="813"/>
      <c r="N835" s="813"/>
      <c r="O835" s="844"/>
      <c r="P835" s="844"/>
      <c r="Q835" s="844"/>
    </row>
    <row r="836" spans="1:17" ht="14" customHeight="1">
      <c r="A836" s="621"/>
      <c r="B836" s="613"/>
      <c r="C836" s="614"/>
      <c r="D836" s="614"/>
      <c r="E836" s="614"/>
      <c r="F836" s="614"/>
      <c r="G836" s="614"/>
      <c r="H836" s="614"/>
      <c r="I836" s="521"/>
      <c r="J836" s="520"/>
      <c r="K836" s="520"/>
      <c r="L836" s="520"/>
      <c r="M836" s="520"/>
      <c r="N836" s="520"/>
      <c r="O836" s="843"/>
      <c r="P836" s="843"/>
      <c r="Q836" s="843"/>
    </row>
    <row r="837" spans="1:17" ht="14" customHeight="1">
      <c r="A837" s="596" t="s">
        <v>1791</v>
      </c>
      <c r="B837" s="597" t="s">
        <v>1792</v>
      </c>
      <c r="C837" s="598"/>
      <c r="D837" s="614"/>
      <c r="E837" s="614"/>
      <c r="F837" s="614"/>
      <c r="G837" s="614"/>
      <c r="H837" s="614"/>
      <c r="I837" s="521"/>
      <c r="J837" s="520"/>
      <c r="K837" s="520"/>
      <c r="L837" s="520"/>
      <c r="M837" s="520"/>
      <c r="N837" s="520"/>
      <c r="O837" s="843"/>
      <c r="P837" s="843"/>
      <c r="Q837" s="843"/>
    </row>
    <row r="838" spans="1:17" ht="14" customHeight="1">
      <c r="A838" s="621" t="s">
        <v>2444</v>
      </c>
      <c r="B838" s="619" t="s">
        <v>2445</v>
      </c>
      <c r="C838" s="722">
        <v>0</v>
      </c>
      <c r="D838" s="722">
        <v>0</v>
      </c>
      <c r="E838" s="604">
        <f t="shared" ref="E838:E844" si="532">+C838+D838</f>
        <v>0</v>
      </c>
      <c r="F838" s="722">
        <v>0</v>
      </c>
      <c r="G838" s="604">
        <f t="shared" ref="G838:G844" si="533">+E838+F838</f>
        <v>0</v>
      </c>
      <c r="H838" s="605">
        <f>'Budget production - DÉTAIL'!G941</f>
        <v>0</v>
      </c>
      <c r="I838" s="606">
        <f t="shared" ref="I838:I844" si="534">+H838-G838</f>
        <v>0</v>
      </c>
      <c r="J838" s="730"/>
      <c r="K838" s="419" t="s">
        <v>1646</v>
      </c>
      <c r="L838" s="419" t="s">
        <v>1646</v>
      </c>
      <c r="M838" s="419" t="s">
        <v>1646</v>
      </c>
      <c r="O838" s="819" t="str">
        <f t="shared" si="507"/>
        <v/>
      </c>
      <c r="P838" s="819" t="str">
        <f t="shared" si="508"/>
        <v/>
      </c>
      <c r="Q838" s="819" t="str">
        <f t="shared" si="509"/>
        <v/>
      </c>
    </row>
    <row r="839" spans="1:17" ht="13.75" customHeight="1">
      <c r="A839" s="621" t="s">
        <v>2446</v>
      </c>
      <c r="B839" s="523" t="s">
        <v>2447</v>
      </c>
      <c r="C839" s="722">
        <v>0</v>
      </c>
      <c r="D839" s="722">
        <v>0</v>
      </c>
      <c r="E839" s="604">
        <f t="shared" si="532"/>
        <v>0</v>
      </c>
      <c r="F839" s="722">
        <v>0</v>
      </c>
      <c r="G839" s="604">
        <f t="shared" si="533"/>
        <v>0</v>
      </c>
      <c r="H839" s="605">
        <f>'Budget production - DÉTAIL'!G942</f>
        <v>0</v>
      </c>
      <c r="I839" s="606">
        <f t="shared" si="534"/>
        <v>0</v>
      </c>
      <c r="J839" s="730"/>
      <c r="K839" s="419" t="s">
        <v>1646</v>
      </c>
      <c r="L839" s="419" t="s">
        <v>1646</v>
      </c>
      <c r="M839" s="419" t="s">
        <v>1646</v>
      </c>
      <c r="O839" s="819" t="str">
        <f t="shared" si="507"/>
        <v/>
      </c>
      <c r="P839" s="819" t="str">
        <f t="shared" si="508"/>
        <v/>
      </c>
      <c r="Q839" s="819" t="str">
        <f t="shared" si="509"/>
        <v/>
      </c>
    </row>
    <row r="840" spans="1:17" ht="14" customHeight="1">
      <c r="A840" s="621" t="s">
        <v>2448</v>
      </c>
      <c r="B840" s="619" t="s">
        <v>2449</v>
      </c>
      <c r="C840" s="722">
        <v>0</v>
      </c>
      <c r="D840" s="722">
        <v>0</v>
      </c>
      <c r="E840" s="604">
        <f t="shared" si="532"/>
        <v>0</v>
      </c>
      <c r="F840" s="722">
        <v>0</v>
      </c>
      <c r="G840" s="604">
        <f t="shared" si="533"/>
        <v>0</v>
      </c>
      <c r="H840" s="605">
        <f>'Budget production - DÉTAIL'!G943</f>
        <v>0</v>
      </c>
      <c r="I840" s="606">
        <f t="shared" si="534"/>
        <v>0</v>
      </c>
      <c r="J840" s="730"/>
      <c r="K840" s="419" t="s">
        <v>1646</v>
      </c>
      <c r="L840" s="419" t="s">
        <v>1646</v>
      </c>
      <c r="M840" s="419" t="s">
        <v>1646</v>
      </c>
      <c r="O840" s="819" t="str">
        <f t="shared" si="507"/>
        <v/>
      </c>
      <c r="P840" s="819" t="str">
        <f t="shared" si="508"/>
        <v/>
      </c>
      <c r="Q840" s="819" t="str">
        <f t="shared" si="509"/>
        <v/>
      </c>
    </row>
    <row r="841" spans="1:17" ht="14" customHeight="1">
      <c r="A841" s="621" t="s">
        <v>2450</v>
      </c>
      <c r="B841" s="619" t="s">
        <v>2451</v>
      </c>
      <c r="C841" s="722">
        <v>0</v>
      </c>
      <c r="D841" s="722">
        <v>0</v>
      </c>
      <c r="E841" s="604">
        <f t="shared" si="532"/>
        <v>0</v>
      </c>
      <c r="F841" s="722">
        <v>0</v>
      </c>
      <c r="G841" s="604">
        <f t="shared" si="533"/>
        <v>0</v>
      </c>
      <c r="H841" s="605">
        <f>'Budget production - DÉTAIL'!G944</f>
        <v>0</v>
      </c>
      <c r="I841" s="606">
        <f t="shared" si="534"/>
        <v>0</v>
      </c>
      <c r="J841" s="730"/>
      <c r="K841" s="419" t="s">
        <v>1646</v>
      </c>
      <c r="L841" s="419" t="s">
        <v>1646</v>
      </c>
      <c r="M841" s="419" t="s">
        <v>1646</v>
      </c>
      <c r="O841" s="819" t="str">
        <f t="shared" si="507"/>
        <v/>
      </c>
      <c r="P841" s="819" t="str">
        <f t="shared" si="508"/>
        <v/>
      </c>
      <c r="Q841" s="819" t="str">
        <f t="shared" si="509"/>
        <v/>
      </c>
    </row>
    <row r="842" spans="1:17" ht="14" customHeight="1">
      <c r="A842" s="621" t="s">
        <v>2452</v>
      </c>
      <c r="B842" s="619" t="s">
        <v>2453</v>
      </c>
      <c r="C842" s="722">
        <v>0</v>
      </c>
      <c r="D842" s="722">
        <v>0</v>
      </c>
      <c r="E842" s="604">
        <f t="shared" si="532"/>
        <v>0</v>
      </c>
      <c r="F842" s="722">
        <v>0</v>
      </c>
      <c r="G842" s="604">
        <f t="shared" si="533"/>
        <v>0</v>
      </c>
      <c r="H842" s="605">
        <f>'Budget production - DÉTAIL'!G945</f>
        <v>0</v>
      </c>
      <c r="I842" s="606">
        <f t="shared" si="534"/>
        <v>0</v>
      </c>
      <c r="J842" s="730"/>
      <c r="K842" s="419" t="s">
        <v>1646</v>
      </c>
      <c r="L842" s="419" t="s">
        <v>1646</v>
      </c>
      <c r="M842" s="419" t="s">
        <v>1646</v>
      </c>
      <c r="O842" s="819" t="str">
        <f t="shared" si="507"/>
        <v/>
      </c>
      <c r="P842" s="819" t="str">
        <f t="shared" si="508"/>
        <v/>
      </c>
      <c r="Q842" s="819" t="str">
        <f t="shared" si="509"/>
        <v/>
      </c>
    </row>
    <row r="843" spans="1:17" ht="14" customHeight="1">
      <c r="A843" s="621" t="s">
        <v>2454</v>
      </c>
      <c r="B843" s="619" t="s">
        <v>2455</v>
      </c>
      <c r="C843" s="722">
        <v>0</v>
      </c>
      <c r="D843" s="722">
        <v>0</v>
      </c>
      <c r="E843" s="604">
        <f t="shared" si="532"/>
        <v>0</v>
      </c>
      <c r="F843" s="722">
        <v>0</v>
      </c>
      <c r="G843" s="604">
        <f t="shared" si="533"/>
        <v>0</v>
      </c>
      <c r="H843" s="605">
        <f>'Budget production - DÉTAIL'!G946</f>
        <v>0</v>
      </c>
      <c r="I843" s="606">
        <f t="shared" si="534"/>
        <v>0</v>
      </c>
      <c r="J843" s="730"/>
      <c r="K843" s="419" t="s">
        <v>1646</v>
      </c>
      <c r="L843" s="419" t="s">
        <v>1646</v>
      </c>
      <c r="M843" s="419" t="s">
        <v>1646</v>
      </c>
      <c r="O843" s="819" t="str">
        <f t="shared" si="507"/>
        <v/>
      </c>
      <c r="P843" s="819" t="str">
        <f t="shared" si="508"/>
        <v/>
      </c>
      <c r="Q843" s="819" t="str">
        <f t="shared" si="509"/>
        <v/>
      </c>
    </row>
    <row r="844" spans="1:17" ht="14" customHeight="1">
      <c r="A844" s="621" t="s">
        <v>2456</v>
      </c>
      <c r="B844" s="559" t="s">
        <v>788</v>
      </c>
      <c r="C844" s="722">
        <v>0</v>
      </c>
      <c r="D844" s="722">
        <v>0</v>
      </c>
      <c r="E844" s="604">
        <f t="shared" si="532"/>
        <v>0</v>
      </c>
      <c r="F844" s="722">
        <v>0</v>
      </c>
      <c r="G844" s="604">
        <f t="shared" si="533"/>
        <v>0</v>
      </c>
      <c r="H844" s="605">
        <f>'Budget production - DÉTAIL'!G947</f>
        <v>0</v>
      </c>
      <c r="I844" s="606">
        <f t="shared" si="534"/>
        <v>0</v>
      </c>
      <c r="J844" s="730"/>
      <c r="K844" s="419" t="s">
        <v>1646</v>
      </c>
      <c r="L844" s="419" t="s">
        <v>1646</v>
      </c>
      <c r="M844" s="419" t="s">
        <v>1646</v>
      </c>
      <c r="O844" s="819" t="str">
        <f t="shared" ref="O844:O908" si="535">IF(OR(K844="Oui",K844="Yes"),G844,"")</f>
        <v/>
      </c>
      <c r="P844" s="819" t="str">
        <f t="shared" ref="P844:P908" si="536">IF(OR(L844="Oui",L844="Yes"),G844,"")</f>
        <v/>
      </c>
      <c r="Q844" s="819" t="str">
        <f t="shared" ref="Q844:Q908" si="537">IF(OR(M844="Oui",M844="Yes"),G844,"")</f>
        <v/>
      </c>
    </row>
    <row r="845" spans="1:17" ht="14" customHeight="1">
      <c r="A845" s="621" t="s">
        <v>2314</v>
      </c>
      <c r="B845" s="609" t="s">
        <v>2457</v>
      </c>
      <c r="C845" s="610">
        <f t="shared" ref="C845:H845" si="538">SUM(C838:C844)</f>
        <v>0</v>
      </c>
      <c r="D845" s="610">
        <f t="shared" si="538"/>
        <v>0</v>
      </c>
      <c r="E845" s="610">
        <f t="shared" si="538"/>
        <v>0</v>
      </c>
      <c r="F845" s="610">
        <f t="shared" si="538"/>
        <v>0</v>
      </c>
      <c r="G845" s="610">
        <f t="shared" si="538"/>
        <v>0</v>
      </c>
      <c r="H845" s="610">
        <f t="shared" si="538"/>
        <v>0</v>
      </c>
      <c r="I845" s="611">
        <f>+H845-G845</f>
        <v>0</v>
      </c>
      <c r="J845" s="813"/>
      <c r="K845" s="813"/>
      <c r="L845" s="813"/>
      <c r="M845" s="813"/>
      <c r="N845" s="813"/>
      <c r="O845" s="844"/>
      <c r="P845" s="844"/>
      <c r="Q845" s="844"/>
    </row>
    <row r="846" spans="1:17" ht="14" customHeight="1">
      <c r="A846" s="621"/>
      <c r="B846" s="613"/>
      <c r="C846" s="614"/>
      <c r="D846" s="614"/>
      <c r="E846" s="614"/>
      <c r="F846" s="614"/>
      <c r="G846" s="614"/>
      <c r="H846" s="614"/>
      <c r="I846" s="521"/>
      <c r="J846" s="520"/>
      <c r="K846" s="520"/>
      <c r="L846" s="520"/>
      <c r="M846" s="520"/>
      <c r="N846" s="520"/>
      <c r="O846" s="843"/>
      <c r="P846" s="843"/>
      <c r="Q846" s="843"/>
    </row>
    <row r="847" spans="1:17" ht="14" customHeight="1">
      <c r="A847" s="596" t="s">
        <v>1793</v>
      </c>
      <c r="B847" s="597" t="s">
        <v>1114</v>
      </c>
      <c r="C847" s="598"/>
      <c r="D847" s="614"/>
      <c r="E847" s="614"/>
      <c r="F847" s="614"/>
      <c r="G847" s="614"/>
      <c r="H847" s="614"/>
      <c r="I847" s="521"/>
      <c r="J847" s="520"/>
      <c r="K847" s="520"/>
      <c r="L847" s="520"/>
      <c r="M847" s="520"/>
      <c r="N847" s="520"/>
      <c r="O847" s="843"/>
      <c r="P847" s="843"/>
      <c r="Q847" s="843"/>
    </row>
    <row r="848" spans="1:17" ht="14" customHeight="1">
      <c r="A848" s="621" t="s">
        <v>2458</v>
      </c>
      <c r="B848" s="619" t="s">
        <v>2459</v>
      </c>
      <c r="C848" s="722">
        <v>0</v>
      </c>
      <c r="D848" s="722">
        <v>0</v>
      </c>
      <c r="E848" s="604">
        <f>+C848+D848</f>
        <v>0</v>
      </c>
      <c r="F848" s="722">
        <v>0</v>
      </c>
      <c r="G848" s="604">
        <f>+E848+F848</f>
        <v>0</v>
      </c>
      <c r="H848" s="605">
        <f>'Budget production - DÉTAIL'!G952</f>
        <v>0</v>
      </c>
      <c r="I848" s="606">
        <f t="shared" ref="I848:I867" si="539">+H848-G848</f>
        <v>0</v>
      </c>
      <c r="J848" s="730"/>
      <c r="K848" s="419" t="s">
        <v>1646</v>
      </c>
      <c r="L848" s="419" t="s">
        <v>1646</v>
      </c>
      <c r="M848" s="419" t="s">
        <v>1646</v>
      </c>
      <c r="O848" s="819" t="str">
        <f t="shared" si="535"/>
        <v/>
      </c>
      <c r="P848" s="819" t="str">
        <f t="shared" si="536"/>
        <v/>
      </c>
      <c r="Q848" s="819" t="str">
        <f t="shared" si="537"/>
        <v/>
      </c>
    </row>
    <row r="849" spans="1:17" ht="14" customHeight="1">
      <c r="A849" s="621" t="s">
        <v>2460</v>
      </c>
      <c r="B849" s="619" t="s">
        <v>2815</v>
      </c>
      <c r="C849" s="722">
        <v>0</v>
      </c>
      <c r="D849" s="722">
        <v>0</v>
      </c>
      <c r="E849" s="604">
        <f t="shared" ref="E849:E867" si="540">+C849+D849</f>
        <v>0</v>
      </c>
      <c r="F849" s="722">
        <v>0</v>
      </c>
      <c r="G849" s="604">
        <f t="shared" ref="G849:G867" si="541">+E849+F849</f>
        <v>0</v>
      </c>
      <c r="H849" s="605">
        <f>'Budget production - DÉTAIL'!G955</f>
        <v>0</v>
      </c>
      <c r="I849" s="606">
        <f t="shared" si="539"/>
        <v>0</v>
      </c>
      <c r="J849" s="730"/>
      <c r="K849" s="419" t="s">
        <v>1646</v>
      </c>
      <c r="L849" s="419" t="s">
        <v>1646</v>
      </c>
      <c r="M849" s="419" t="s">
        <v>1646</v>
      </c>
      <c r="O849" s="819" t="str">
        <f t="shared" si="535"/>
        <v/>
      </c>
      <c r="P849" s="819" t="str">
        <f t="shared" si="536"/>
        <v/>
      </c>
      <c r="Q849" s="819" t="str">
        <f t="shared" si="537"/>
        <v/>
      </c>
    </row>
    <row r="850" spans="1:17" ht="14" customHeight="1">
      <c r="A850" s="621" t="s">
        <v>2461</v>
      </c>
      <c r="B850" s="619" t="s">
        <v>2462</v>
      </c>
      <c r="C850" s="722">
        <v>0</v>
      </c>
      <c r="D850" s="722">
        <v>0</v>
      </c>
      <c r="E850" s="604">
        <f t="shared" si="540"/>
        <v>0</v>
      </c>
      <c r="F850" s="722">
        <v>0</v>
      </c>
      <c r="G850" s="604">
        <f t="shared" si="541"/>
        <v>0</v>
      </c>
      <c r="H850" s="605">
        <f>'Budget production - DÉTAIL'!G959</f>
        <v>0</v>
      </c>
      <c r="I850" s="606">
        <f t="shared" si="539"/>
        <v>0</v>
      </c>
      <c r="J850" s="730"/>
      <c r="K850" s="419" t="s">
        <v>1646</v>
      </c>
      <c r="L850" s="419" t="s">
        <v>1646</v>
      </c>
      <c r="M850" s="419" t="s">
        <v>1646</v>
      </c>
      <c r="O850" s="819" t="str">
        <f t="shared" si="535"/>
        <v/>
      </c>
      <c r="P850" s="819" t="str">
        <f t="shared" si="536"/>
        <v/>
      </c>
      <c r="Q850" s="819" t="str">
        <f t="shared" si="537"/>
        <v/>
      </c>
    </row>
    <row r="851" spans="1:17" ht="14" customHeight="1">
      <c r="A851" s="621" t="s">
        <v>2463</v>
      </c>
      <c r="B851" s="619" t="s">
        <v>2464</v>
      </c>
      <c r="C851" s="722">
        <v>0</v>
      </c>
      <c r="D851" s="722">
        <v>0</v>
      </c>
      <c r="E851" s="604">
        <f t="shared" si="540"/>
        <v>0</v>
      </c>
      <c r="F851" s="722">
        <v>0</v>
      </c>
      <c r="G851" s="604">
        <f t="shared" si="541"/>
        <v>0</v>
      </c>
      <c r="H851" s="605">
        <f>'Budget production - DÉTAIL'!G960</f>
        <v>0</v>
      </c>
      <c r="I851" s="606">
        <f t="shared" si="539"/>
        <v>0</v>
      </c>
      <c r="J851" s="730"/>
      <c r="K851" s="419" t="s">
        <v>1646</v>
      </c>
      <c r="L851" s="419" t="s">
        <v>1646</v>
      </c>
      <c r="M851" s="419" t="s">
        <v>1646</v>
      </c>
      <c r="O851" s="819" t="str">
        <f t="shared" si="535"/>
        <v/>
      </c>
      <c r="P851" s="819" t="str">
        <f t="shared" si="536"/>
        <v/>
      </c>
      <c r="Q851" s="819" t="str">
        <f t="shared" si="537"/>
        <v/>
      </c>
    </row>
    <row r="852" spans="1:17" ht="14" customHeight="1">
      <c r="A852" s="621" t="s">
        <v>2465</v>
      </c>
      <c r="B852" s="523" t="s">
        <v>2466</v>
      </c>
      <c r="C852" s="722">
        <v>0</v>
      </c>
      <c r="D852" s="722">
        <v>0</v>
      </c>
      <c r="E852" s="604">
        <f>+C852+D852</f>
        <v>0</v>
      </c>
      <c r="F852" s="722">
        <v>0</v>
      </c>
      <c r="G852" s="604">
        <f>+E852+F852</f>
        <v>0</v>
      </c>
      <c r="H852" s="605">
        <f>'Budget production - DÉTAIL'!G964</f>
        <v>0</v>
      </c>
      <c r="I852" s="606">
        <f>+H852-G852</f>
        <v>0</v>
      </c>
      <c r="J852" s="730"/>
      <c r="K852" s="419" t="s">
        <v>1646</v>
      </c>
      <c r="L852" s="419" t="s">
        <v>1646</v>
      </c>
      <c r="M852" s="419" t="s">
        <v>1646</v>
      </c>
      <c r="O852" s="819" t="str">
        <f t="shared" si="535"/>
        <v/>
      </c>
      <c r="P852" s="819" t="str">
        <f t="shared" si="536"/>
        <v/>
      </c>
      <c r="Q852" s="819" t="str">
        <f t="shared" si="537"/>
        <v/>
      </c>
    </row>
    <row r="853" spans="1:17" ht="14" customHeight="1">
      <c r="A853" s="621" t="s">
        <v>2467</v>
      </c>
      <c r="B853" s="619" t="s">
        <v>2306</v>
      </c>
      <c r="C853" s="722">
        <v>0</v>
      </c>
      <c r="D853" s="722">
        <v>0</v>
      </c>
      <c r="E853" s="604">
        <f t="shared" si="540"/>
        <v>0</v>
      </c>
      <c r="F853" s="722">
        <v>0</v>
      </c>
      <c r="G853" s="604">
        <f t="shared" si="541"/>
        <v>0</v>
      </c>
      <c r="H853" s="605">
        <f>'Budget production - DÉTAIL'!G965</f>
        <v>0</v>
      </c>
      <c r="I853" s="606">
        <f t="shared" si="539"/>
        <v>0</v>
      </c>
      <c r="J853" s="730"/>
      <c r="K853" s="419" t="s">
        <v>1646</v>
      </c>
      <c r="L853" s="419" t="s">
        <v>1646</v>
      </c>
      <c r="M853" s="419" t="s">
        <v>1646</v>
      </c>
      <c r="O853" s="819" t="str">
        <f t="shared" si="535"/>
        <v/>
      </c>
      <c r="P853" s="819" t="str">
        <f t="shared" si="536"/>
        <v/>
      </c>
      <c r="Q853" s="819" t="str">
        <f t="shared" si="537"/>
        <v/>
      </c>
    </row>
    <row r="854" spans="1:17" ht="27" customHeight="1">
      <c r="A854" s="621" t="s">
        <v>2468</v>
      </c>
      <c r="B854" s="523" t="s">
        <v>2782</v>
      </c>
      <c r="C854" s="722">
        <v>0</v>
      </c>
      <c r="D854" s="722">
        <v>0</v>
      </c>
      <c r="E854" s="604">
        <f t="shared" si="540"/>
        <v>0</v>
      </c>
      <c r="F854" s="722">
        <v>0</v>
      </c>
      <c r="G854" s="604">
        <f t="shared" si="541"/>
        <v>0</v>
      </c>
      <c r="H854" s="605">
        <f>'Budget production - DÉTAIL'!G966</f>
        <v>0</v>
      </c>
      <c r="I854" s="606">
        <f t="shared" si="539"/>
        <v>0</v>
      </c>
      <c r="J854" s="730"/>
      <c r="K854" s="419" t="s">
        <v>1646</v>
      </c>
      <c r="L854" s="419" t="s">
        <v>1646</v>
      </c>
      <c r="M854" s="419" t="s">
        <v>1646</v>
      </c>
      <c r="O854" s="819" t="str">
        <f t="shared" si="535"/>
        <v/>
      </c>
      <c r="P854" s="819" t="str">
        <f t="shared" si="536"/>
        <v/>
      </c>
      <c r="Q854" s="819" t="str">
        <f t="shared" si="537"/>
        <v/>
      </c>
    </row>
    <row r="855" spans="1:17" ht="14" customHeight="1">
      <c r="A855" s="621" t="s">
        <v>2469</v>
      </c>
      <c r="B855" s="523" t="s">
        <v>2470</v>
      </c>
      <c r="C855" s="722">
        <v>0</v>
      </c>
      <c r="D855" s="722">
        <v>0</v>
      </c>
      <c r="E855" s="604">
        <f>+C855+D855</f>
        <v>0</v>
      </c>
      <c r="F855" s="722">
        <v>0</v>
      </c>
      <c r="G855" s="604">
        <f>+E855+F855</f>
        <v>0</v>
      </c>
      <c r="H855" s="605">
        <f>'Budget production - DÉTAIL'!G967</f>
        <v>0</v>
      </c>
      <c r="I855" s="606">
        <f>+H855-G855</f>
        <v>0</v>
      </c>
      <c r="J855" s="730"/>
      <c r="K855" s="419" t="s">
        <v>1646</v>
      </c>
      <c r="L855" s="419" t="s">
        <v>1646</v>
      </c>
      <c r="M855" s="419" t="s">
        <v>1646</v>
      </c>
      <c r="O855" s="819" t="str">
        <f t="shared" si="535"/>
        <v/>
      </c>
      <c r="P855" s="819" t="str">
        <f t="shared" si="536"/>
        <v/>
      </c>
      <c r="Q855" s="819" t="str">
        <f t="shared" si="537"/>
        <v/>
      </c>
    </row>
    <row r="856" spans="1:17" ht="14" customHeight="1">
      <c r="A856" s="621" t="s">
        <v>2471</v>
      </c>
      <c r="B856" s="619" t="s">
        <v>1004</v>
      </c>
      <c r="C856" s="722">
        <v>0</v>
      </c>
      <c r="D856" s="722">
        <v>0</v>
      </c>
      <c r="E856" s="604">
        <f t="shared" si="540"/>
        <v>0</v>
      </c>
      <c r="F856" s="722">
        <v>0</v>
      </c>
      <c r="G856" s="604">
        <f t="shared" si="541"/>
        <v>0</v>
      </c>
      <c r="H856" s="605">
        <f>'Budget production - DÉTAIL'!G968</f>
        <v>0</v>
      </c>
      <c r="I856" s="606">
        <f t="shared" si="539"/>
        <v>0</v>
      </c>
      <c r="J856" s="730"/>
      <c r="K856" s="419" t="s">
        <v>1646</v>
      </c>
      <c r="L856" s="419" t="s">
        <v>1646</v>
      </c>
      <c r="M856" s="419" t="s">
        <v>1646</v>
      </c>
      <c r="O856" s="819" t="str">
        <f t="shared" si="535"/>
        <v/>
      </c>
      <c r="P856" s="819" t="str">
        <f t="shared" si="536"/>
        <v/>
      </c>
      <c r="Q856" s="819" t="str">
        <f t="shared" si="537"/>
        <v/>
      </c>
    </row>
    <row r="857" spans="1:17" ht="14" customHeight="1">
      <c r="A857" s="621" t="s">
        <v>2472</v>
      </c>
      <c r="B857" s="619" t="s">
        <v>2473</v>
      </c>
      <c r="C857" s="722">
        <v>0</v>
      </c>
      <c r="D857" s="722">
        <v>0</v>
      </c>
      <c r="E857" s="604">
        <f t="shared" si="540"/>
        <v>0</v>
      </c>
      <c r="F857" s="722">
        <v>0</v>
      </c>
      <c r="G857" s="604">
        <f t="shared" si="541"/>
        <v>0</v>
      </c>
      <c r="H857" s="605">
        <f>'Budget production - DÉTAIL'!G969</f>
        <v>0</v>
      </c>
      <c r="I857" s="606">
        <f t="shared" si="539"/>
        <v>0</v>
      </c>
      <c r="J857" s="730"/>
      <c r="K857" s="419" t="s">
        <v>1646</v>
      </c>
      <c r="L857" s="419" t="s">
        <v>1646</v>
      </c>
      <c r="M857" s="419" t="s">
        <v>1646</v>
      </c>
      <c r="O857" s="819" t="str">
        <f t="shared" si="535"/>
        <v/>
      </c>
      <c r="P857" s="819" t="str">
        <f t="shared" si="536"/>
        <v/>
      </c>
      <c r="Q857" s="819" t="str">
        <f t="shared" si="537"/>
        <v/>
      </c>
    </row>
    <row r="858" spans="1:17" ht="14" customHeight="1">
      <c r="A858" s="621" t="s">
        <v>2474</v>
      </c>
      <c r="B858" s="619" t="s">
        <v>2475</v>
      </c>
      <c r="C858" s="722">
        <v>0</v>
      </c>
      <c r="D858" s="722">
        <v>0</v>
      </c>
      <c r="E858" s="604">
        <f t="shared" si="540"/>
        <v>0</v>
      </c>
      <c r="F858" s="722">
        <v>0</v>
      </c>
      <c r="G858" s="604">
        <f t="shared" si="541"/>
        <v>0</v>
      </c>
      <c r="H858" s="605">
        <f>'Budget production - DÉTAIL'!G970</f>
        <v>0</v>
      </c>
      <c r="I858" s="606">
        <f t="shared" si="539"/>
        <v>0</v>
      </c>
      <c r="J858" s="730"/>
      <c r="K858" s="419" t="s">
        <v>1646</v>
      </c>
      <c r="L858" s="419" t="s">
        <v>1646</v>
      </c>
      <c r="M858" s="419" t="s">
        <v>1646</v>
      </c>
      <c r="O858" s="819" t="str">
        <f t="shared" si="535"/>
        <v/>
      </c>
      <c r="P858" s="819" t="str">
        <f t="shared" si="536"/>
        <v/>
      </c>
      <c r="Q858" s="819" t="str">
        <f t="shared" si="537"/>
        <v/>
      </c>
    </row>
    <row r="859" spans="1:17" ht="14" customHeight="1">
      <c r="A859" s="621" t="s">
        <v>2476</v>
      </c>
      <c r="B859" s="523" t="s">
        <v>2477</v>
      </c>
      <c r="C859" s="722">
        <v>0</v>
      </c>
      <c r="D859" s="722">
        <v>0</v>
      </c>
      <c r="E859" s="604">
        <f>+C859+D859</f>
        <v>0</v>
      </c>
      <c r="F859" s="722">
        <v>0</v>
      </c>
      <c r="G859" s="604">
        <f>+E859+F859</f>
        <v>0</v>
      </c>
      <c r="H859" s="605">
        <f>'Budget production - DÉTAIL'!G971</f>
        <v>0</v>
      </c>
      <c r="I859" s="606">
        <f>+H859-G859</f>
        <v>0</v>
      </c>
      <c r="J859" s="730"/>
      <c r="K859" s="419" t="s">
        <v>1646</v>
      </c>
      <c r="L859" s="419" t="s">
        <v>1646</v>
      </c>
      <c r="M859" s="419" t="s">
        <v>1646</v>
      </c>
      <c r="O859" s="819" t="str">
        <f t="shared" si="535"/>
        <v/>
      </c>
      <c r="P859" s="819" t="str">
        <f t="shared" si="536"/>
        <v/>
      </c>
      <c r="Q859" s="819" t="str">
        <f t="shared" si="537"/>
        <v/>
      </c>
    </row>
    <row r="860" spans="1:17" ht="14" customHeight="1">
      <c r="A860" s="621" t="s">
        <v>2478</v>
      </c>
      <c r="B860" s="523" t="s">
        <v>2479</v>
      </c>
      <c r="C860" s="722">
        <v>0</v>
      </c>
      <c r="D860" s="722">
        <v>0</v>
      </c>
      <c r="E860" s="604">
        <f>+C860+D860</f>
        <v>0</v>
      </c>
      <c r="F860" s="722">
        <v>0</v>
      </c>
      <c r="G860" s="604">
        <f>+E860+F860</f>
        <v>0</v>
      </c>
      <c r="H860" s="605">
        <f>'Budget production - DÉTAIL'!G972</f>
        <v>0</v>
      </c>
      <c r="I860" s="606">
        <f>+H860-G860</f>
        <v>0</v>
      </c>
      <c r="J860" s="730"/>
      <c r="K860" s="419" t="s">
        <v>1646</v>
      </c>
      <c r="L860" s="419" t="s">
        <v>1646</v>
      </c>
      <c r="M860" s="419" t="s">
        <v>1646</v>
      </c>
      <c r="O860" s="819" t="str">
        <f t="shared" si="535"/>
        <v/>
      </c>
      <c r="P860" s="819" t="str">
        <f t="shared" si="536"/>
        <v/>
      </c>
      <c r="Q860" s="819" t="str">
        <f t="shared" si="537"/>
        <v/>
      </c>
    </row>
    <row r="861" spans="1:17" ht="14" customHeight="1">
      <c r="A861" s="621" t="s">
        <v>2480</v>
      </c>
      <c r="B861" s="619" t="s">
        <v>2481</v>
      </c>
      <c r="C861" s="722">
        <v>0</v>
      </c>
      <c r="D861" s="722">
        <v>0</v>
      </c>
      <c r="E861" s="604">
        <f t="shared" si="540"/>
        <v>0</v>
      </c>
      <c r="F861" s="722">
        <v>0</v>
      </c>
      <c r="G861" s="604">
        <f t="shared" si="541"/>
        <v>0</v>
      </c>
      <c r="H861" s="605">
        <f>'Budget production - DÉTAIL'!G973</f>
        <v>0</v>
      </c>
      <c r="I861" s="606">
        <f t="shared" si="539"/>
        <v>0</v>
      </c>
      <c r="J861" s="730"/>
      <c r="K861" s="419" t="s">
        <v>1646</v>
      </c>
      <c r="L861" s="419" t="s">
        <v>1646</v>
      </c>
      <c r="M861" s="419" t="s">
        <v>1646</v>
      </c>
      <c r="O861" s="819" t="str">
        <f t="shared" si="535"/>
        <v/>
      </c>
      <c r="P861" s="819" t="str">
        <f t="shared" si="536"/>
        <v/>
      </c>
      <c r="Q861" s="819" t="str">
        <f t="shared" si="537"/>
        <v/>
      </c>
    </row>
    <row r="862" spans="1:17" ht="14" customHeight="1">
      <c r="A862" s="621" t="s">
        <v>2482</v>
      </c>
      <c r="B862" s="523" t="s">
        <v>2483</v>
      </c>
      <c r="C862" s="722">
        <v>0</v>
      </c>
      <c r="D862" s="722">
        <v>0</v>
      </c>
      <c r="E862" s="604">
        <f>+C862+D862</f>
        <v>0</v>
      </c>
      <c r="F862" s="722">
        <v>0</v>
      </c>
      <c r="G862" s="604">
        <f>+E862+F862</f>
        <v>0</v>
      </c>
      <c r="H862" s="605">
        <f>'Budget production - DÉTAIL'!G974</f>
        <v>0</v>
      </c>
      <c r="I862" s="606">
        <f>+H862-G862</f>
        <v>0</v>
      </c>
      <c r="J862" s="730"/>
      <c r="K862" s="419" t="s">
        <v>1646</v>
      </c>
      <c r="L862" s="419" t="s">
        <v>1646</v>
      </c>
      <c r="M862" s="419" t="s">
        <v>1646</v>
      </c>
      <c r="O862" s="819" t="str">
        <f t="shared" si="535"/>
        <v/>
      </c>
      <c r="P862" s="819" t="str">
        <f t="shared" si="536"/>
        <v/>
      </c>
      <c r="Q862" s="819" t="str">
        <f t="shared" si="537"/>
        <v/>
      </c>
    </row>
    <row r="863" spans="1:17" ht="14" customHeight="1">
      <c r="A863" s="621" t="s">
        <v>2484</v>
      </c>
      <c r="B863" s="619" t="s">
        <v>2485</v>
      </c>
      <c r="C863" s="722">
        <v>0</v>
      </c>
      <c r="D863" s="722">
        <v>0</v>
      </c>
      <c r="E863" s="604">
        <f t="shared" si="540"/>
        <v>0</v>
      </c>
      <c r="F863" s="722">
        <v>0</v>
      </c>
      <c r="G863" s="604">
        <f t="shared" si="541"/>
        <v>0</v>
      </c>
      <c r="H863" s="605">
        <f>'Budget production - DÉTAIL'!G975</f>
        <v>0</v>
      </c>
      <c r="I863" s="606">
        <f t="shared" si="539"/>
        <v>0</v>
      </c>
      <c r="J863" s="730"/>
      <c r="K863" s="419" t="s">
        <v>1646</v>
      </c>
      <c r="L863" s="419" t="s">
        <v>1646</v>
      </c>
      <c r="M863" s="419" t="s">
        <v>1646</v>
      </c>
      <c r="O863" s="819" t="str">
        <f t="shared" si="535"/>
        <v/>
      </c>
      <c r="P863" s="819" t="str">
        <f t="shared" si="536"/>
        <v/>
      </c>
      <c r="Q863" s="819" t="str">
        <f t="shared" si="537"/>
        <v/>
      </c>
    </row>
    <row r="864" spans="1:17" ht="27" customHeight="1">
      <c r="A864" s="621" t="s">
        <v>2486</v>
      </c>
      <c r="B864" s="523" t="s">
        <v>2487</v>
      </c>
      <c r="C864" s="722">
        <v>0</v>
      </c>
      <c r="D864" s="722">
        <v>0</v>
      </c>
      <c r="E864" s="604">
        <f>+C864+D864</f>
        <v>0</v>
      </c>
      <c r="F864" s="722">
        <v>0</v>
      </c>
      <c r="G864" s="604">
        <f>+E864+F864</f>
        <v>0</v>
      </c>
      <c r="H864" s="605">
        <f>'Budget production - DÉTAIL'!G979</f>
        <v>0</v>
      </c>
      <c r="I864" s="606">
        <f>+H864-G864</f>
        <v>0</v>
      </c>
      <c r="J864" s="730"/>
      <c r="K864" s="419" t="s">
        <v>1646</v>
      </c>
      <c r="L864" s="419" t="s">
        <v>1646</v>
      </c>
      <c r="M864" s="419" t="s">
        <v>1646</v>
      </c>
      <c r="O864" s="819" t="str">
        <f t="shared" si="535"/>
        <v/>
      </c>
      <c r="P864" s="819" t="str">
        <f t="shared" si="536"/>
        <v/>
      </c>
      <c r="Q864" s="819" t="str">
        <f t="shared" si="537"/>
        <v/>
      </c>
    </row>
    <row r="865" spans="1:17" ht="14" customHeight="1">
      <c r="A865" s="621" t="s">
        <v>2488</v>
      </c>
      <c r="B865" s="523" t="s">
        <v>2489</v>
      </c>
      <c r="C865" s="722">
        <v>0</v>
      </c>
      <c r="D865" s="722">
        <v>0</v>
      </c>
      <c r="E865" s="604">
        <f>+C865+D865</f>
        <v>0</v>
      </c>
      <c r="F865" s="722">
        <v>0</v>
      </c>
      <c r="G865" s="604">
        <f>+E865+F865</f>
        <v>0</v>
      </c>
      <c r="H865" s="605">
        <f>'Budget production - DÉTAIL'!G980</f>
        <v>0</v>
      </c>
      <c r="I865" s="606">
        <f>+H865-G865</f>
        <v>0</v>
      </c>
      <c r="J865" s="730"/>
      <c r="K865" s="419" t="s">
        <v>1646</v>
      </c>
      <c r="L865" s="419" t="s">
        <v>1646</v>
      </c>
      <c r="M865" s="419" t="s">
        <v>1646</v>
      </c>
      <c r="O865" s="819" t="str">
        <f t="shared" si="535"/>
        <v/>
      </c>
      <c r="P865" s="819" t="str">
        <f t="shared" si="536"/>
        <v/>
      </c>
      <c r="Q865" s="819" t="str">
        <f t="shared" si="537"/>
        <v/>
      </c>
    </row>
    <row r="866" spans="1:17" ht="14" customHeight="1">
      <c r="A866" s="621" t="s">
        <v>2490</v>
      </c>
      <c r="B866" s="619" t="s">
        <v>2396</v>
      </c>
      <c r="C866" s="722">
        <v>0</v>
      </c>
      <c r="D866" s="722">
        <v>0</v>
      </c>
      <c r="E866" s="604">
        <f>+C866+D866</f>
        <v>0</v>
      </c>
      <c r="F866" s="722">
        <v>0</v>
      </c>
      <c r="G866" s="604">
        <f>+E866+F866</f>
        <v>0</v>
      </c>
      <c r="H866" s="605">
        <f>'Budget production - DÉTAIL'!G981</f>
        <v>0</v>
      </c>
      <c r="I866" s="606">
        <f>+H866-G866</f>
        <v>0</v>
      </c>
      <c r="J866" s="730"/>
      <c r="K866" s="419" t="s">
        <v>1646</v>
      </c>
      <c r="L866" s="419" t="s">
        <v>1646</v>
      </c>
      <c r="M866" s="419" t="s">
        <v>1646</v>
      </c>
      <c r="O866" s="819" t="str">
        <f t="shared" si="535"/>
        <v/>
      </c>
      <c r="P866" s="819" t="str">
        <f t="shared" si="536"/>
        <v/>
      </c>
      <c r="Q866" s="819" t="str">
        <f t="shared" si="537"/>
        <v/>
      </c>
    </row>
    <row r="867" spans="1:17" ht="14" customHeight="1">
      <c r="A867" s="621" t="s">
        <v>2491</v>
      </c>
      <c r="B867" s="559" t="s">
        <v>788</v>
      </c>
      <c r="C867" s="722">
        <v>0</v>
      </c>
      <c r="D867" s="722">
        <v>0</v>
      </c>
      <c r="E867" s="604">
        <f t="shared" si="540"/>
        <v>0</v>
      </c>
      <c r="F867" s="722">
        <v>0</v>
      </c>
      <c r="G867" s="604">
        <f t="shared" si="541"/>
        <v>0</v>
      </c>
      <c r="H867" s="605">
        <f>'Budget production - DÉTAIL'!G982</f>
        <v>0</v>
      </c>
      <c r="I867" s="606">
        <f t="shared" si="539"/>
        <v>0</v>
      </c>
      <c r="J867" s="730"/>
      <c r="K867" s="419" t="s">
        <v>1646</v>
      </c>
      <c r="L867" s="419" t="s">
        <v>1646</v>
      </c>
      <c r="M867" s="419" t="s">
        <v>1646</v>
      </c>
      <c r="O867" s="819" t="str">
        <f t="shared" si="535"/>
        <v/>
      </c>
      <c r="P867" s="819" t="str">
        <f t="shared" si="536"/>
        <v/>
      </c>
      <c r="Q867" s="819" t="str">
        <f t="shared" si="537"/>
        <v/>
      </c>
    </row>
    <row r="868" spans="1:17" ht="14" customHeight="1">
      <c r="A868" s="621" t="s">
        <v>2314</v>
      </c>
      <c r="B868" s="609" t="s">
        <v>2492</v>
      </c>
      <c r="C868" s="610">
        <f t="shared" ref="C868:H868" si="542">SUM(C848:C867)</f>
        <v>0</v>
      </c>
      <c r="D868" s="610">
        <f t="shared" si="542"/>
        <v>0</v>
      </c>
      <c r="E868" s="610">
        <f t="shared" si="542"/>
        <v>0</v>
      </c>
      <c r="F868" s="610">
        <f t="shared" si="542"/>
        <v>0</v>
      </c>
      <c r="G868" s="610">
        <f t="shared" si="542"/>
        <v>0</v>
      </c>
      <c r="H868" s="610">
        <f t="shared" si="542"/>
        <v>0</v>
      </c>
      <c r="I868" s="611">
        <f>+H868-G868</f>
        <v>0</v>
      </c>
      <c r="J868" s="813"/>
      <c r="K868" s="813"/>
      <c r="L868" s="813"/>
      <c r="M868" s="813"/>
      <c r="N868" s="813"/>
      <c r="O868" s="844"/>
      <c r="P868" s="844"/>
      <c r="Q868" s="844"/>
    </row>
    <row r="869" spans="1:17" ht="14" customHeight="1">
      <c r="A869" s="621"/>
      <c r="B869" s="613"/>
      <c r="C869" s="614"/>
      <c r="D869" s="614"/>
      <c r="E869" s="614"/>
      <c r="F869" s="614"/>
      <c r="G869" s="614"/>
      <c r="H869" s="614"/>
      <c r="I869" s="521"/>
      <c r="J869" s="520"/>
      <c r="K869" s="520"/>
      <c r="L869" s="520"/>
      <c r="M869" s="520"/>
      <c r="N869" s="520"/>
      <c r="O869" s="843"/>
      <c r="P869" s="843"/>
      <c r="Q869" s="843"/>
    </row>
    <row r="870" spans="1:17" ht="14" customHeight="1">
      <c r="A870" s="596" t="s">
        <v>1794</v>
      </c>
      <c r="B870" s="597" t="s">
        <v>1116</v>
      </c>
      <c r="C870" s="598"/>
      <c r="D870" s="614"/>
      <c r="E870" s="614"/>
      <c r="F870" s="614"/>
      <c r="G870" s="614"/>
      <c r="H870" s="614"/>
      <c r="I870" s="521"/>
      <c r="J870" s="520"/>
      <c r="K870" s="520"/>
      <c r="L870" s="520"/>
      <c r="M870" s="520"/>
      <c r="N870" s="520"/>
      <c r="O870" s="843"/>
      <c r="P870" s="843"/>
      <c r="Q870" s="843"/>
    </row>
    <row r="871" spans="1:17" ht="14" customHeight="1">
      <c r="A871" s="621" t="s">
        <v>2493</v>
      </c>
      <c r="B871" s="619" t="s">
        <v>2494</v>
      </c>
      <c r="C871" s="722">
        <v>0</v>
      </c>
      <c r="D871" s="722">
        <v>0</v>
      </c>
      <c r="E871" s="604">
        <f>+C871+D871</f>
        <v>0</v>
      </c>
      <c r="F871" s="722">
        <v>0</v>
      </c>
      <c r="G871" s="604">
        <f>+E871+F871</f>
        <v>0</v>
      </c>
      <c r="H871" s="605">
        <f>'Budget production - DÉTAIL'!G987</f>
        <v>0</v>
      </c>
      <c r="I871" s="606">
        <f t="shared" ref="I871:I880" si="543">+H871-G871</f>
        <v>0</v>
      </c>
      <c r="J871" s="730"/>
      <c r="K871" s="419" t="s">
        <v>1646</v>
      </c>
      <c r="L871" s="419" t="s">
        <v>1646</v>
      </c>
      <c r="M871" s="419" t="s">
        <v>1646</v>
      </c>
      <c r="O871" s="819" t="str">
        <f t="shared" si="535"/>
        <v/>
      </c>
      <c r="P871" s="819" t="str">
        <f t="shared" si="536"/>
        <v/>
      </c>
      <c r="Q871" s="819" t="str">
        <f t="shared" si="537"/>
        <v/>
      </c>
    </row>
    <row r="872" spans="1:17" ht="14" customHeight="1">
      <c r="A872" s="621" t="s">
        <v>2495</v>
      </c>
      <c r="B872" s="619" t="s">
        <v>2496</v>
      </c>
      <c r="C872" s="722">
        <v>0</v>
      </c>
      <c r="D872" s="722">
        <v>0</v>
      </c>
      <c r="E872" s="604">
        <f t="shared" ref="E872:E880" si="544">+C872+D872</f>
        <v>0</v>
      </c>
      <c r="F872" s="722">
        <v>0</v>
      </c>
      <c r="G872" s="604">
        <f t="shared" ref="G872:G880" si="545">+E872+F872</f>
        <v>0</v>
      </c>
      <c r="H872" s="605">
        <f>'Budget production - DÉTAIL'!G990</f>
        <v>0</v>
      </c>
      <c r="I872" s="606">
        <f t="shared" si="543"/>
        <v>0</v>
      </c>
      <c r="J872" s="730"/>
      <c r="K872" s="419" t="s">
        <v>1646</v>
      </c>
      <c r="L872" s="419" t="s">
        <v>1646</v>
      </c>
      <c r="M872" s="419" t="s">
        <v>1646</v>
      </c>
      <c r="O872" s="819" t="str">
        <f t="shared" si="535"/>
        <v/>
      </c>
      <c r="P872" s="819" t="str">
        <f t="shared" si="536"/>
        <v/>
      </c>
      <c r="Q872" s="819" t="str">
        <f t="shared" si="537"/>
        <v/>
      </c>
    </row>
    <row r="873" spans="1:17" ht="14" customHeight="1">
      <c r="A873" s="621" t="s">
        <v>2497</v>
      </c>
      <c r="B873" s="619" t="s">
        <v>2498</v>
      </c>
      <c r="C873" s="722">
        <v>0</v>
      </c>
      <c r="D873" s="722">
        <v>0</v>
      </c>
      <c r="E873" s="604">
        <f t="shared" si="544"/>
        <v>0</v>
      </c>
      <c r="F873" s="722">
        <v>0</v>
      </c>
      <c r="G873" s="604">
        <f t="shared" si="545"/>
        <v>0</v>
      </c>
      <c r="H873" s="605">
        <f>'Budget production - DÉTAIL'!G993</f>
        <v>0</v>
      </c>
      <c r="I873" s="606">
        <f t="shared" si="543"/>
        <v>0</v>
      </c>
      <c r="J873" s="730"/>
      <c r="K873" s="419" t="s">
        <v>1646</v>
      </c>
      <c r="L873" s="419" t="s">
        <v>1646</v>
      </c>
      <c r="M873" s="419" t="s">
        <v>1646</v>
      </c>
      <c r="O873" s="819" t="str">
        <f t="shared" si="535"/>
        <v/>
      </c>
      <c r="P873" s="819" t="str">
        <f t="shared" si="536"/>
        <v/>
      </c>
      <c r="Q873" s="819" t="str">
        <f t="shared" si="537"/>
        <v/>
      </c>
    </row>
    <row r="874" spans="1:17" ht="14" customHeight="1">
      <c r="A874" s="621" t="s">
        <v>2499</v>
      </c>
      <c r="B874" s="619" t="s">
        <v>2816</v>
      </c>
      <c r="C874" s="722">
        <v>0</v>
      </c>
      <c r="D874" s="722">
        <v>0</v>
      </c>
      <c r="E874" s="604">
        <f t="shared" si="544"/>
        <v>0</v>
      </c>
      <c r="F874" s="722">
        <v>0</v>
      </c>
      <c r="G874" s="604">
        <f t="shared" si="545"/>
        <v>0</v>
      </c>
      <c r="H874" s="605">
        <f>'Budget production - DÉTAIL'!G996</f>
        <v>0</v>
      </c>
      <c r="I874" s="606">
        <f t="shared" si="543"/>
        <v>0</v>
      </c>
      <c r="J874" s="730"/>
      <c r="K874" s="419" t="s">
        <v>1646</v>
      </c>
      <c r="L874" s="419" t="s">
        <v>1646</v>
      </c>
      <c r="M874" s="419" t="s">
        <v>1646</v>
      </c>
      <c r="O874" s="819" t="str">
        <f t="shared" si="535"/>
        <v/>
      </c>
      <c r="P874" s="819" t="str">
        <f t="shared" si="536"/>
        <v/>
      </c>
      <c r="Q874" s="819" t="str">
        <f t="shared" si="537"/>
        <v/>
      </c>
    </row>
    <row r="875" spans="1:17" ht="14" customHeight="1">
      <c r="A875" s="621" t="s">
        <v>2500</v>
      </c>
      <c r="B875" s="523" t="s">
        <v>2501</v>
      </c>
      <c r="C875" s="722">
        <v>0</v>
      </c>
      <c r="D875" s="722">
        <v>0</v>
      </c>
      <c r="E875" s="604">
        <f t="shared" si="544"/>
        <v>0</v>
      </c>
      <c r="F875" s="722">
        <v>0</v>
      </c>
      <c r="G875" s="604">
        <f t="shared" si="545"/>
        <v>0</v>
      </c>
      <c r="H875" s="605">
        <f>'Budget production - DÉTAIL'!G999</f>
        <v>0</v>
      </c>
      <c r="I875" s="606">
        <f t="shared" si="543"/>
        <v>0</v>
      </c>
      <c r="J875" s="730"/>
      <c r="K875" s="419" t="s">
        <v>1646</v>
      </c>
      <c r="L875" s="419" t="s">
        <v>1646</v>
      </c>
      <c r="M875" s="419" t="s">
        <v>1646</v>
      </c>
      <c r="O875" s="819" t="str">
        <f t="shared" si="535"/>
        <v/>
      </c>
      <c r="P875" s="819" t="str">
        <f t="shared" si="536"/>
        <v/>
      </c>
      <c r="Q875" s="819" t="str">
        <f t="shared" si="537"/>
        <v/>
      </c>
    </row>
    <row r="876" spans="1:17" ht="14" customHeight="1">
      <c r="A876" s="621" t="s">
        <v>2502</v>
      </c>
      <c r="B876" s="619" t="s">
        <v>2503</v>
      </c>
      <c r="C876" s="722">
        <v>0</v>
      </c>
      <c r="D876" s="722">
        <v>0</v>
      </c>
      <c r="E876" s="604">
        <f t="shared" si="544"/>
        <v>0</v>
      </c>
      <c r="F876" s="722">
        <v>0</v>
      </c>
      <c r="G876" s="604">
        <f t="shared" si="545"/>
        <v>0</v>
      </c>
      <c r="H876" s="605">
        <f>'Budget production - DÉTAIL'!G1002</f>
        <v>0</v>
      </c>
      <c r="I876" s="606">
        <f t="shared" si="543"/>
        <v>0</v>
      </c>
      <c r="J876" s="730"/>
      <c r="K876" s="419" t="s">
        <v>1646</v>
      </c>
      <c r="L876" s="419" t="s">
        <v>1646</v>
      </c>
      <c r="M876" s="419" t="s">
        <v>1646</v>
      </c>
      <c r="O876" s="819" t="str">
        <f t="shared" si="535"/>
        <v/>
      </c>
      <c r="P876" s="819" t="str">
        <f t="shared" si="536"/>
        <v/>
      </c>
      <c r="Q876" s="819" t="str">
        <f t="shared" si="537"/>
        <v/>
      </c>
    </row>
    <row r="877" spans="1:17" ht="14" customHeight="1">
      <c r="A877" s="621" t="s">
        <v>2504</v>
      </c>
      <c r="B877" s="619" t="s">
        <v>2505</v>
      </c>
      <c r="C877" s="722">
        <v>0</v>
      </c>
      <c r="D877" s="722">
        <v>0</v>
      </c>
      <c r="E877" s="604">
        <f t="shared" si="544"/>
        <v>0</v>
      </c>
      <c r="F877" s="722">
        <v>0</v>
      </c>
      <c r="G877" s="604">
        <f t="shared" si="545"/>
        <v>0</v>
      </c>
      <c r="H877" s="605">
        <f>'Budget production - DÉTAIL'!G1005</f>
        <v>0</v>
      </c>
      <c r="I877" s="606">
        <f t="shared" si="543"/>
        <v>0</v>
      </c>
      <c r="J877" s="730"/>
      <c r="K877" s="419" t="s">
        <v>1646</v>
      </c>
      <c r="L877" s="419" t="s">
        <v>1646</v>
      </c>
      <c r="M877" s="419" t="s">
        <v>1646</v>
      </c>
      <c r="O877" s="819" t="str">
        <f t="shared" si="535"/>
        <v/>
      </c>
      <c r="P877" s="819" t="str">
        <f t="shared" si="536"/>
        <v/>
      </c>
      <c r="Q877" s="819" t="str">
        <f t="shared" si="537"/>
        <v/>
      </c>
    </row>
    <row r="878" spans="1:17" ht="14" customHeight="1">
      <c r="A878" s="621" t="s">
        <v>2506</v>
      </c>
      <c r="B878" s="619" t="s">
        <v>2507</v>
      </c>
      <c r="C878" s="722">
        <v>0</v>
      </c>
      <c r="D878" s="722">
        <v>0</v>
      </c>
      <c r="E878" s="604">
        <f t="shared" si="544"/>
        <v>0</v>
      </c>
      <c r="F878" s="722">
        <v>0</v>
      </c>
      <c r="G878" s="604">
        <f t="shared" si="545"/>
        <v>0</v>
      </c>
      <c r="H878" s="605">
        <f>'Budget production - DÉTAIL'!G1009</f>
        <v>0</v>
      </c>
      <c r="I878" s="606">
        <f t="shared" si="543"/>
        <v>0</v>
      </c>
      <c r="J878" s="730"/>
      <c r="K878" s="419" t="s">
        <v>1646</v>
      </c>
      <c r="L878" s="419" t="s">
        <v>1646</v>
      </c>
      <c r="M878" s="419" t="s">
        <v>1646</v>
      </c>
      <c r="O878" s="819" t="str">
        <f t="shared" si="535"/>
        <v/>
      </c>
      <c r="P878" s="819" t="str">
        <f t="shared" si="536"/>
        <v/>
      </c>
      <c r="Q878" s="819" t="str">
        <f t="shared" si="537"/>
        <v/>
      </c>
    </row>
    <row r="879" spans="1:17" ht="14" customHeight="1">
      <c r="A879" s="621" t="s">
        <v>2508</v>
      </c>
      <c r="B879" s="619" t="s">
        <v>1046</v>
      </c>
      <c r="C879" s="722">
        <v>0</v>
      </c>
      <c r="D879" s="722">
        <v>0</v>
      </c>
      <c r="E879" s="604">
        <f t="shared" si="544"/>
        <v>0</v>
      </c>
      <c r="F879" s="722">
        <v>0</v>
      </c>
      <c r="G879" s="604">
        <f t="shared" si="545"/>
        <v>0</v>
      </c>
      <c r="H879" s="605">
        <f>'Budget production - DÉTAIL'!G1012</f>
        <v>0</v>
      </c>
      <c r="I879" s="606">
        <f t="shared" si="543"/>
        <v>0</v>
      </c>
      <c r="J879" s="730"/>
      <c r="K879" s="419" t="s">
        <v>1646</v>
      </c>
      <c r="L879" s="419" t="s">
        <v>1646</v>
      </c>
      <c r="M879" s="419" t="s">
        <v>1646</v>
      </c>
      <c r="O879" s="819" t="str">
        <f t="shared" si="535"/>
        <v/>
      </c>
      <c r="P879" s="819" t="str">
        <f t="shared" si="536"/>
        <v/>
      </c>
      <c r="Q879" s="819" t="str">
        <f t="shared" si="537"/>
        <v/>
      </c>
    </row>
    <row r="880" spans="1:17" ht="14" customHeight="1">
      <c r="A880" s="621" t="s">
        <v>2509</v>
      </c>
      <c r="B880" s="559" t="s">
        <v>788</v>
      </c>
      <c r="C880" s="722">
        <v>0</v>
      </c>
      <c r="D880" s="722">
        <v>0</v>
      </c>
      <c r="E880" s="604">
        <f t="shared" si="544"/>
        <v>0</v>
      </c>
      <c r="F880" s="722">
        <v>0</v>
      </c>
      <c r="G880" s="604">
        <f t="shared" si="545"/>
        <v>0</v>
      </c>
      <c r="H880" s="605">
        <f>'Budget production - DÉTAIL'!G1013</f>
        <v>0</v>
      </c>
      <c r="I880" s="606">
        <f t="shared" si="543"/>
        <v>0</v>
      </c>
      <c r="J880" s="730"/>
      <c r="K880" s="419" t="s">
        <v>1646</v>
      </c>
      <c r="L880" s="419" t="s">
        <v>1646</v>
      </c>
      <c r="M880" s="419" t="s">
        <v>1646</v>
      </c>
      <c r="O880" s="819" t="str">
        <f t="shared" si="535"/>
        <v/>
      </c>
      <c r="P880" s="819" t="str">
        <f t="shared" si="536"/>
        <v/>
      </c>
      <c r="Q880" s="819" t="str">
        <f t="shared" si="537"/>
        <v/>
      </c>
    </row>
    <row r="881" spans="1:17" ht="14" customHeight="1">
      <c r="A881" s="621" t="s">
        <v>2314</v>
      </c>
      <c r="B881" s="609" t="s">
        <v>2510</v>
      </c>
      <c r="C881" s="610">
        <f t="shared" ref="C881:H881" si="546">SUM(C871:C880)</f>
        <v>0</v>
      </c>
      <c r="D881" s="610">
        <f t="shared" si="546"/>
        <v>0</v>
      </c>
      <c r="E881" s="610">
        <f t="shared" si="546"/>
        <v>0</v>
      </c>
      <c r="F881" s="610">
        <f t="shared" si="546"/>
        <v>0</v>
      </c>
      <c r="G881" s="610">
        <f t="shared" si="546"/>
        <v>0</v>
      </c>
      <c r="H881" s="610">
        <f t="shared" si="546"/>
        <v>0</v>
      </c>
      <c r="I881" s="611">
        <f>+H881-G881</f>
        <v>0</v>
      </c>
      <c r="J881" s="813"/>
      <c r="K881" s="813"/>
      <c r="L881" s="813"/>
      <c r="M881" s="813"/>
      <c r="N881" s="813"/>
      <c r="O881" s="844"/>
      <c r="P881" s="844"/>
      <c r="Q881" s="844"/>
    </row>
    <row r="882" spans="1:17" ht="14" customHeight="1">
      <c r="A882" s="621"/>
      <c r="B882" s="613"/>
      <c r="C882" s="614"/>
      <c r="D882" s="614"/>
      <c r="E882" s="614"/>
      <c r="F882" s="614"/>
      <c r="G882" s="614"/>
      <c r="H882" s="614"/>
      <c r="I882" s="521"/>
      <c r="J882" s="520"/>
      <c r="K882" s="520"/>
      <c r="L882" s="520"/>
      <c r="M882" s="520"/>
      <c r="N882" s="520"/>
      <c r="O882" s="843"/>
      <c r="P882" s="843"/>
      <c r="Q882" s="843"/>
    </row>
    <row r="883" spans="1:17" ht="14" customHeight="1">
      <c r="A883" s="596" t="s">
        <v>1795</v>
      </c>
      <c r="B883" s="597" t="s">
        <v>1796</v>
      </c>
      <c r="C883" s="598"/>
      <c r="D883" s="614"/>
      <c r="E883" s="614"/>
      <c r="F883" s="614"/>
      <c r="G883" s="614"/>
      <c r="H883" s="614"/>
      <c r="I883" s="521"/>
      <c r="J883" s="520"/>
      <c r="K883" s="520"/>
      <c r="L883" s="520"/>
      <c r="M883" s="520"/>
      <c r="N883" s="520"/>
      <c r="O883" s="843"/>
      <c r="P883" s="843"/>
      <c r="Q883" s="843"/>
    </row>
    <row r="884" spans="1:17" ht="14" customHeight="1">
      <c r="A884" s="621" t="s">
        <v>2511</v>
      </c>
      <c r="B884" s="619" t="s">
        <v>2512</v>
      </c>
      <c r="C884" s="722">
        <v>0</v>
      </c>
      <c r="D884" s="722">
        <v>0</v>
      </c>
      <c r="E884" s="604">
        <f>+C884+D884</f>
        <v>0</v>
      </c>
      <c r="F884" s="722">
        <v>0</v>
      </c>
      <c r="G884" s="604">
        <f>+E884+F884</f>
        <v>0</v>
      </c>
      <c r="H884" s="605">
        <f>'Budget production - DÉTAIL'!G1018</f>
        <v>0</v>
      </c>
      <c r="I884" s="606">
        <f t="shared" ref="I884:I901" si="547">+H884-G884</f>
        <v>0</v>
      </c>
      <c r="J884" s="730"/>
      <c r="K884" s="419" t="s">
        <v>1646</v>
      </c>
      <c r="L884" s="419" t="s">
        <v>1646</v>
      </c>
      <c r="M884" s="419" t="s">
        <v>1646</v>
      </c>
      <c r="O884" s="819" t="str">
        <f t="shared" si="535"/>
        <v/>
      </c>
      <c r="P884" s="819" t="str">
        <f t="shared" si="536"/>
        <v/>
      </c>
      <c r="Q884" s="819" t="str">
        <f t="shared" si="537"/>
        <v/>
      </c>
    </row>
    <row r="885" spans="1:17" ht="14" customHeight="1">
      <c r="A885" s="621" t="s">
        <v>2513</v>
      </c>
      <c r="B885" s="619" t="s">
        <v>2514</v>
      </c>
      <c r="C885" s="722">
        <v>0</v>
      </c>
      <c r="D885" s="722">
        <v>0</v>
      </c>
      <c r="E885" s="604">
        <f t="shared" ref="E885:E901" si="548">+C885+D885</f>
        <v>0</v>
      </c>
      <c r="F885" s="722">
        <v>0</v>
      </c>
      <c r="G885" s="604">
        <f t="shared" ref="G885:G901" si="549">+E885+F885</f>
        <v>0</v>
      </c>
      <c r="H885" s="605">
        <f>'Budget production - DÉTAIL'!G1019</f>
        <v>0</v>
      </c>
      <c r="I885" s="606">
        <f t="shared" si="547"/>
        <v>0</v>
      </c>
      <c r="J885" s="730"/>
      <c r="K885" s="419" t="s">
        <v>1646</v>
      </c>
      <c r="L885" s="419" t="s">
        <v>1646</v>
      </c>
      <c r="M885" s="419" t="s">
        <v>1646</v>
      </c>
      <c r="O885" s="819" t="str">
        <f t="shared" si="535"/>
        <v/>
      </c>
      <c r="P885" s="819" t="str">
        <f t="shared" si="536"/>
        <v/>
      </c>
      <c r="Q885" s="819" t="str">
        <f t="shared" si="537"/>
        <v/>
      </c>
    </row>
    <row r="886" spans="1:17" ht="14" customHeight="1">
      <c r="A886" s="621" t="s">
        <v>2515</v>
      </c>
      <c r="B886" s="619" t="s">
        <v>2516</v>
      </c>
      <c r="C886" s="722">
        <v>0</v>
      </c>
      <c r="D886" s="722">
        <v>0</v>
      </c>
      <c r="E886" s="604">
        <f t="shared" si="548"/>
        <v>0</v>
      </c>
      <c r="F886" s="722">
        <v>0</v>
      </c>
      <c r="G886" s="604">
        <f t="shared" si="549"/>
        <v>0</v>
      </c>
      <c r="H886" s="605">
        <f>'Budget production - DÉTAIL'!G1020</f>
        <v>0</v>
      </c>
      <c r="I886" s="606">
        <f t="shared" si="547"/>
        <v>0</v>
      </c>
      <c r="J886" s="730"/>
      <c r="K886" s="419" t="s">
        <v>1646</v>
      </c>
      <c r="L886" s="419" t="s">
        <v>1646</v>
      </c>
      <c r="M886" s="419" t="s">
        <v>1646</v>
      </c>
      <c r="O886" s="819" t="str">
        <f t="shared" si="535"/>
        <v/>
      </c>
      <c r="P886" s="819" t="str">
        <f t="shared" si="536"/>
        <v/>
      </c>
      <c r="Q886" s="819" t="str">
        <f t="shared" si="537"/>
        <v/>
      </c>
    </row>
    <row r="887" spans="1:17" ht="14" customHeight="1">
      <c r="A887" s="621" t="s">
        <v>2517</v>
      </c>
      <c r="B887" s="619" t="s">
        <v>2518</v>
      </c>
      <c r="C887" s="722">
        <v>0</v>
      </c>
      <c r="D887" s="722">
        <v>0</v>
      </c>
      <c r="E887" s="604">
        <f t="shared" si="548"/>
        <v>0</v>
      </c>
      <c r="F887" s="722">
        <v>0</v>
      </c>
      <c r="G887" s="604">
        <f t="shared" si="549"/>
        <v>0</v>
      </c>
      <c r="H887" s="605">
        <f>'Budget production - DÉTAIL'!G1021</f>
        <v>0</v>
      </c>
      <c r="I887" s="606">
        <f t="shared" si="547"/>
        <v>0</v>
      </c>
      <c r="J887" s="730"/>
      <c r="K887" s="419" t="s">
        <v>1646</v>
      </c>
      <c r="L887" s="419" t="s">
        <v>1646</v>
      </c>
      <c r="M887" s="419" t="s">
        <v>1646</v>
      </c>
      <c r="O887" s="819" t="str">
        <f t="shared" si="535"/>
        <v/>
      </c>
      <c r="P887" s="819" t="str">
        <f t="shared" si="536"/>
        <v/>
      </c>
      <c r="Q887" s="819" t="str">
        <f t="shared" si="537"/>
        <v/>
      </c>
    </row>
    <row r="888" spans="1:17" ht="14" customHeight="1">
      <c r="A888" s="621" t="s">
        <v>2519</v>
      </c>
      <c r="B888" s="619" t="s">
        <v>2520</v>
      </c>
      <c r="C888" s="722">
        <v>0</v>
      </c>
      <c r="D888" s="722">
        <v>0</v>
      </c>
      <c r="E888" s="604">
        <f t="shared" si="548"/>
        <v>0</v>
      </c>
      <c r="F888" s="722">
        <v>0</v>
      </c>
      <c r="G888" s="604">
        <f t="shared" si="549"/>
        <v>0</v>
      </c>
      <c r="H888" s="605">
        <f>'Budget production - DÉTAIL'!G1022</f>
        <v>0</v>
      </c>
      <c r="I888" s="606">
        <f t="shared" si="547"/>
        <v>0</v>
      </c>
      <c r="J888" s="730"/>
      <c r="K888" s="419" t="s">
        <v>1646</v>
      </c>
      <c r="L888" s="419" t="s">
        <v>1646</v>
      </c>
      <c r="M888" s="419" t="s">
        <v>1646</v>
      </c>
      <c r="O888" s="819" t="str">
        <f t="shared" si="535"/>
        <v/>
      </c>
      <c r="P888" s="819" t="str">
        <f t="shared" si="536"/>
        <v/>
      </c>
      <c r="Q888" s="819" t="str">
        <f t="shared" si="537"/>
        <v/>
      </c>
    </row>
    <row r="889" spans="1:17" ht="14" customHeight="1">
      <c r="A889" s="621" t="s">
        <v>2521</v>
      </c>
      <c r="B889" s="619" t="s">
        <v>2522</v>
      </c>
      <c r="C889" s="722">
        <v>0</v>
      </c>
      <c r="D889" s="722">
        <v>0</v>
      </c>
      <c r="E889" s="604">
        <f t="shared" si="548"/>
        <v>0</v>
      </c>
      <c r="F889" s="722">
        <v>0</v>
      </c>
      <c r="G889" s="604">
        <f t="shared" si="549"/>
        <v>0</v>
      </c>
      <c r="H889" s="605">
        <f>'Budget production - DÉTAIL'!G1023</f>
        <v>0</v>
      </c>
      <c r="I889" s="606">
        <f t="shared" si="547"/>
        <v>0</v>
      </c>
      <c r="J889" s="730"/>
      <c r="K889" s="419" t="s">
        <v>1646</v>
      </c>
      <c r="L889" s="419" t="s">
        <v>1646</v>
      </c>
      <c r="M889" s="419" t="s">
        <v>1646</v>
      </c>
      <c r="O889" s="819" t="str">
        <f t="shared" si="535"/>
        <v/>
      </c>
      <c r="P889" s="819" t="str">
        <f t="shared" si="536"/>
        <v/>
      </c>
      <c r="Q889" s="819" t="str">
        <f t="shared" si="537"/>
        <v/>
      </c>
    </row>
    <row r="890" spans="1:17" ht="14" customHeight="1">
      <c r="A890" s="621" t="s">
        <v>2523</v>
      </c>
      <c r="B890" s="619" t="s">
        <v>2524</v>
      </c>
      <c r="C890" s="722">
        <v>0</v>
      </c>
      <c r="D890" s="722">
        <v>0</v>
      </c>
      <c r="E890" s="604">
        <f t="shared" si="548"/>
        <v>0</v>
      </c>
      <c r="F890" s="722">
        <v>0</v>
      </c>
      <c r="G890" s="604">
        <f t="shared" si="549"/>
        <v>0</v>
      </c>
      <c r="H890" s="605">
        <f>'Budget production - DÉTAIL'!G1024</f>
        <v>0</v>
      </c>
      <c r="I890" s="606">
        <f t="shared" si="547"/>
        <v>0</v>
      </c>
      <c r="J890" s="730"/>
      <c r="K890" s="419" t="s">
        <v>1646</v>
      </c>
      <c r="L890" s="419" t="s">
        <v>1646</v>
      </c>
      <c r="M890" s="419" t="s">
        <v>1646</v>
      </c>
      <c r="O890" s="819" t="str">
        <f t="shared" si="535"/>
        <v/>
      </c>
      <c r="P890" s="819" t="str">
        <f t="shared" si="536"/>
        <v/>
      </c>
      <c r="Q890" s="819" t="str">
        <f t="shared" si="537"/>
        <v/>
      </c>
    </row>
    <row r="891" spans="1:17" ht="14" customHeight="1">
      <c r="A891" s="621" t="s">
        <v>2525</v>
      </c>
      <c r="B891" s="619" t="s">
        <v>2526</v>
      </c>
      <c r="C891" s="722">
        <v>0</v>
      </c>
      <c r="D891" s="722">
        <v>0</v>
      </c>
      <c r="E891" s="604">
        <f t="shared" si="548"/>
        <v>0</v>
      </c>
      <c r="F891" s="722">
        <v>0</v>
      </c>
      <c r="G891" s="604">
        <f t="shared" si="549"/>
        <v>0</v>
      </c>
      <c r="H891" s="605">
        <f>'Budget production - DÉTAIL'!G1025</f>
        <v>0</v>
      </c>
      <c r="I891" s="606">
        <f t="shared" si="547"/>
        <v>0</v>
      </c>
      <c r="J891" s="730"/>
      <c r="K891" s="419" t="s">
        <v>1646</v>
      </c>
      <c r="L891" s="419" t="s">
        <v>1646</v>
      </c>
      <c r="M891" s="419" t="s">
        <v>1646</v>
      </c>
      <c r="O891" s="819" t="str">
        <f t="shared" si="535"/>
        <v/>
      </c>
      <c r="P891" s="819" t="str">
        <f t="shared" si="536"/>
        <v/>
      </c>
      <c r="Q891" s="819" t="str">
        <f t="shared" si="537"/>
        <v/>
      </c>
    </row>
    <row r="892" spans="1:17" ht="14" customHeight="1">
      <c r="A892" s="621" t="s">
        <v>2527</v>
      </c>
      <c r="B892" s="619" t="s">
        <v>2528</v>
      </c>
      <c r="C892" s="722">
        <v>0</v>
      </c>
      <c r="D892" s="722">
        <v>0</v>
      </c>
      <c r="E892" s="604">
        <f t="shared" si="548"/>
        <v>0</v>
      </c>
      <c r="F892" s="722">
        <v>0</v>
      </c>
      <c r="G892" s="604">
        <f t="shared" si="549"/>
        <v>0</v>
      </c>
      <c r="H892" s="605">
        <f>'Budget production - DÉTAIL'!G1026</f>
        <v>0</v>
      </c>
      <c r="I892" s="606">
        <f t="shared" si="547"/>
        <v>0</v>
      </c>
      <c r="J892" s="730"/>
      <c r="K892" s="419" t="s">
        <v>1646</v>
      </c>
      <c r="L892" s="419" t="s">
        <v>1646</v>
      </c>
      <c r="M892" s="419" t="s">
        <v>1646</v>
      </c>
      <c r="O892" s="819" t="str">
        <f t="shared" si="535"/>
        <v/>
      </c>
      <c r="P892" s="819" t="str">
        <f t="shared" si="536"/>
        <v/>
      </c>
      <c r="Q892" s="819" t="str">
        <f t="shared" si="537"/>
        <v/>
      </c>
    </row>
    <row r="893" spans="1:17" ht="14" customHeight="1">
      <c r="A893" s="621" t="s">
        <v>2529</v>
      </c>
      <c r="B893" s="619" t="s">
        <v>2530</v>
      </c>
      <c r="C893" s="722">
        <v>0</v>
      </c>
      <c r="D893" s="722">
        <v>0</v>
      </c>
      <c r="E893" s="604">
        <f t="shared" si="548"/>
        <v>0</v>
      </c>
      <c r="F893" s="722">
        <v>0</v>
      </c>
      <c r="G893" s="604">
        <f t="shared" si="549"/>
        <v>0</v>
      </c>
      <c r="H893" s="605">
        <f>'Budget production - DÉTAIL'!G1027</f>
        <v>0</v>
      </c>
      <c r="I893" s="606">
        <f t="shared" si="547"/>
        <v>0</v>
      </c>
      <c r="J893" s="730"/>
      <c r="K893" s="419" t="s">
        <v>1646</v>
      </c>
      <c r="L893" s="419" t="s">
        <v>1646</v>
      </c>
      <c r="M893" s="419" t="s">
        <v>1646</v>
      </c>
      <c r="O893" s="819" t="str">
        <f t="shared" si="535"/>
        <v/>
      </c>
      <c r="P893" s="819" t="str">
        <f t="shared" si="536"/>
        <v/>
      </c>
      <c r="Q893" s="819" t="str">
        <f t="shared" si="537"/>
        <v/>
      </c>
    </row>
    <row r="894" spans="1:17" ht="14" customHeight="1">
      <c r="A894" s="621" t="s">
        <v>2531</v>
      </c>
      <c r="B894" s="619" t="s">
        <v>2532</v>
      </c>
      <c r="C894" s="722">
        <v>0</v>
      </c>
      <c r="D894" s="722">
        <v>0</v>
      </c>
      <c r="E894" s="604">
        <f t="shared" ref="E894" si="550">+C894+D894</f>
        <v>0</v>
      </c>
      <c r="F894" s="722">
        <v>0</v>
      </c>
      <c r="G894" s="604">
        <f t="shared" ref="G894" si="551">+E894+F894</f>
        <v>0</v>
      </c>
      <c r="H894" s="605">
        <f>'Budget production - DÉTAIL'!G1028</f>
        <v>0</v>
      </c>
      <c r="I894" s="606">
        <f t="shared" ref="I894" si="552">+H894-G894</f>
        <v>0</v>
      </c>
      <c r="J894" s="730"/>
      <c r="K894" s="419" t="s">
        <v>1646</v>
      </c>
      <c r="L894" s="419" t="s">
        <v>1646</v>
      </c>
      <c r="M894" s="419" t="s">
        <v>1646</v>
      </c>
      <c r="O894" s="819" t="str">
        <f t="shared" ref="O894" si="553">IF(OR(K894="Oui",K894="Yes"),G894,"")</f>
        <v/>
      </c>
      <c r="P894" s="819" t="str">
        <f t="shared" ref="P894" si="554">IF(OR(L894="Oui",L894="Yes"),G894,"")</f>
        <v/>
      </c>
      <c r="Q894" s="819" t="str">
        <f t="shared" ref="Q894" si="555">IF(OR(M894="Oui",M894="Yes"),G894,"")</f>
        <v/>
      </c>
    </row>
    <row r="895" spans="1:17" ht="14" customHeight="1">
      <c r="A895" s="621" t="s">
        <v>2917</v>
      </c>
      <c r="B895" s="619" t="s">
        <v>2532</v>
      </c>
      <c r="C895" s="722">
        <v>0</v>
      </c>
      <c r="D895" s="722">
        <v>0</v>
      </c>
      <c r="E895" s="604">
        <f t="shared" si="548"/>
        <v>0</v>
      </c>
      <c r="F895" s="722">
        <v>0</v>
      </c>
      <c r="G895" s="604">
        <f t="shared" si="549"/>
        <v>0</v>
      </c>
      <c r="H895" s="605">
        <f>'Budget production - DÉTAIL'!G1029</f>
        <v>0</v>
      </c>
      <c r="I895" s="606">
        <f t="shared" si="547"/>
        <v>0</v>
      </c>
      <c r="J895" s="730"/>
      <c r="K895" s="419" t="s">
        <v>1646</v>
      </c>
      <c r="L895" s="419" t="s">
        <v>1646</v>
      </c>
      <c r="M895" s="419" t="s">
        <v>1646</v>
      </c>
      <c r="O895" s="819" t="str">
        <f t="shared" si="535"/>
        <v/>
      </c>
      <c r="P895" s="819" t="str">
        <f t="shared" si="536"/>
        <v/>
      </c>
      <c r="Q895" s="819" t="str">
        <f t="shared" si="537"/>
        <v/>
      </c>
    </row>
    <row r="896" spans="1:17" ht="14" customHeight="1">
      <c r="A896" s="621" t="s">
        <v>2533</v>
      </c>
      <c r="B896" s="619" t="s">
        <v>2918</v>
      </c>
      <c r="C896" s="722">
        <v>0</v>
      </c>
      <c r="D896" s="722">
        <v>0</v>
      </c>
      <c r="E896" s="604">
        <f t="shared" si="548"/>
        <v>0</v>
      </c>
      <c r="F896" s="722">
        <v>0</v>
      </c>
      <c r="G896" s="604">
        <f t="shared" si="549"/>
        <v>0</v>
      </c>
      <c r="H896" s="605">
        <f>'Budget production - DÉTAIL'!G1030</f>
        <v>0</v>
      </c>
      <c r="I896" s="606">
        <f t="shared" si="547"/>
        <v>0</v>
      </c>
      <c r="J896" s="730"/>
      <c r="K896" s="419" t="s">
        <v>1646</v>
      </c>
      <c r="L896" s="419" t="s">
        <v>1646</v>
      </c>
      <c r="M896" s="419" t="s">
        <v>1646</v>
      </c>
      <c r="O896" s="819" t="str">
        <f t="shared" si="535"/>
        <v/>
      </c>
      <c r="P896" s="819" t="str">
        <f t="shared" si="536"/>
        <v/>
      </c>
      <c r="Q896" s="819" t="str">
        <f t="shared" si="537"/>
        <v/>
      </c>
    </row>
    <row r="897" spans="1:17" ht="14" customHeight="1">
      <c r="A897" s="621" t="s">
        <v>2534</v>
      </c>
      <c r="B897" s="619" t="s">
        <v>2535</v>
      </c>
      <c r="C897" s="722">
        <v>0</v>
      </c>
      <c r="D897" s="722">
        <v>0</v>
      </c>
      <c r="E897" s="604">
        <f t="shared" si="548"/>
        <v>0</v>
      </c>
      <c r="F897" s="722">
        <v>0</v>
      </c>
      <c r="G897" s="604">
        <f t="shared" si="549"/>
        <v>0</v>
      </c>
      <c r="H897" s="605">
        <f>'Budget production - DÉTAIL'!G1031</f>
        <v>0</v>
      </c>
      <c r="I897" s="606">
        <f t="shared" si="547"/>
        <v>0</v>
      </c>
      <c r="J897" s="730"/>
      <c r="K897" s="419" t="s">
        <v>1646</v>
      </c>
      <c r="L897" s="419" t="s">
        <v>1646</v>
      </c>
      <c r="M897" s="419" t="s">
        <v>1646</v>
      </c>
      <c r="O897" s="819" t="str">
        <f t="shared" si="535"/>
        <v/>
      </c>
      <c r="P897" s="819" t="str">
        <f t="shared" si="536"/>
        <v/>
      </c>
      <c r="Q897" s="819" t="str">
        <f t="shared" si="537"/>
        <v/>
      </c>
    </row>
    <row r="898" spans="1:17" ht="27" customHeight="1">
      <c r="A898" s="621" t="s">
        <v>2536</v>
      </c>
      <c r="B898" s="523" t="s">
        <v>2487</v>
      </c>
      <c r="C898" s="722">
        <v>0</v>
      </c>
      <c r="D898" s="722">
        <v>0</v>
      </c>
      <c r="E898" s="604">
        <f>+C898+D898</f>
        <v>0</v>
      </c>
      <c r="F898" s="722">
        <v>0</v>
      </c>
      <c r="G898" s="604">
        <f>+E898+F898</f>
        <v>0</v>
      </c>
      <c r="H898" s="605">
        <f>'Budget production - DÉTAIL'!G1032</f>
        <v>0</v>
      </c>
      <c r="I898" s="606">
        <f>+H898-G898</f>
        <v>0</v>
      </c>
      <c r="J898" s="730"/>
      <c r="K898" s="419" t="s">
        <v>1646</v>
      </c>
      <c r="L898" s="419" t="s">
        <v>1646</v>
      </c>
      <c r="M898" s="419" t="s">
        <v>1646</v>
      </c>
      <c r="O898" s="819" t="str">
        <f t="shared" si="535"/>
        <v/>
      </c>
      <c r="P898" s="819" t="str">
        <f t="shared" si="536"/>
        <v/>
      </c>
      <c r="Q898" s="819" t="str">
        <f t="shared" si="537"/>
        <v/>
      </c>
    </row>
    <row r="899" spans="1:17" ht="14" customHeight="1">
      <c r="A899" s="621" t="s">
        <v>2537</v>
      </c>
      <c r="B899" s="523" t="s">
        <v>2538</v>
      </c>
      <c r="C899" s="722">
        <v>0</v>
      </c>
      <c r="D899" s="722">
        <v>0</v>
      </c>
      <c r="E899" s="604">
        <f>+C899+D899</f>
        <v>0</v>
      </c>
      <c r="F899" s="722">
        <v>0</v>
      </c>
      <c r="G899" s="604">
        <f>+E899+F899</f>
        <v>0</v>
      </c>
      <c r="H899" s="605">
        <f>'Budget production - DÉTAIL'!G1033</f>
        <v>0</v>
      </c>
      <c r="I899" s="606">
        <f t="shared" si="547"/>
        <v>0</v>
      </c>
      <c r="J899" s="730"/>
      <c r="K899" s="419" t="s">
        <v>1646</v>
      </c>
      <c r="L899" s="419" t="s">
        <v>1646</v>
      </c>
      <c r="M899" s="419" t="s">
        <v>1646</v>
      </c>
      <c r="O899" s="819" t="str">
        <f t="shared" si="535"/>
        <v/>
      </c>
      <c r="P899" s="819" t="str">
        <f t="shared" si="536"/>
        <v/>
      </c>
      <c r="Q899" s="819" t="str">
        <f t="shared" si="537"/>
        <v/>
      </c>
    </row>
    <row r="900" spans="1:17" ht="14" customHeight="1">
      <c r="A900" s="621" t="s">
        <v>2539</v>
      </c>
      <c r="B900" s="619" t="s">
        <v>2540</v>
      </c>
      <c r="C900" s="722">
        <v>0</v>
      </c>
      <c r="D900" s="722">
        <v>0</v>
      </c>
      <c r="E900" s="604">
        <f>+C900+D900</f>
        <v>0</v>
      </c>
      <c r="F900" s="722">
        <v>0</v>
      </c>
      <c r="G900" s="604">
        <f>+E900+F900</f>
        <v>0</v>
      </c>
      <c r="H900" s="605">
        <f>'Budget production - DÉTAIL'!G1034</f>
        <v>0</v>
      </c>
      <c r="I900" s="606">
        <f t="shared" si="547"/>
        <v>0</v>
      </c>
      <c r="J900" s="730"/>
      <c r="K900" s="419" t="s">
        <v>1646</v>
      </c>
      <c r="L900" s="419" t="s">
        <v>1646</v>
      </c>
      <c r="M900" s="419" t="s">
        <v>1646</v>
      </c>
      <c r="O900" s="819" t="str">
        <f t="shared" si="535"/>
        <v/>
      </c>
      <c r="P900" s="819" t="str">
        <f t="shared" si="536"/>
        <v/>
      </c>
      <c r="Q900" s="819" t="str">
        <f t="shared" si="537"/>
        <v/>
      </c>
    </row>
    <row r="901" spans="1:17" ht="14" customHeight="1">
      <c r="A901" s="621" t="s">
        <v>2541</v>
      </c>
      <c r="B901" s="559" t="s">
        <v>788</v>
      </c>
      <c r="C901" s="722">
        <v>0</v>
      </c>
      <c r="D901" s="722">
        <v>0</v>
      </c>
      <c r="E901" s="604">
        <f t="shared" si="548"/>
        <v>0</v>
      </c>
      <c r="F901" s="722">
        <v>0</v>
      </c>
      <c r="G901" s="604">
        <f t="shared" si="549"/>
        <v>0</v>
      </c>
      <c r="H901" s="605">
        <f>'Budget production - DÉTAIL'!G1035</f>
        <v>0</v>
      </c>
      <c r="I901" s="606">
        <f t="shared" si="547"/>
        <v>0</v>
      </c>
      <c r="J901" s="730"/>
      <c r="K901" s="419" t="s">
        <v>1646</v>
      </c>
      <c r="L901" s="419" t="s">
        <v>1646</v>
      </c>
      <c r="M901" s="419" t="s">
        <v>1646</v>
      </c>
      <c r="O901" s="819" t="str">
        <f t="shared" si="535"/>
        <v/>
      </c>
      <c r="P901" s="819" t="str">
        <f t="shared" si="536"/>
        <v/>
      </c>
      <c r="Q901" s="819" t="str">
        <f t="shared" si="537"/>
        <v/>
      </c>
    </row>
    <row r="902" spans="1:17" ht="14" customHeight="1">
      <c r="A902" s="621" t="s">
        <v>2314</v>
      </c>
      <c r="B902" s="609" t="s">
        <v>2542</v>
      </c>
      <c r="C902" s="610">
        <f t="shared" ref="C902:H902" si="556">SUM(C884:C901)</f>
        <v>0</v>
      </c>
      <c r="D902" s="610">
        <f t="shared" si="556"/>
        <v>0</v>
      </c>
      <c r="E902" s="610">
        <f t="shared" si="556"/>
        <v>0</v>
      </c>
      <c r="F902" s="610">
        <f t="shared" si="556"/>
        <v>0</v>
      </c>
      <c r="G902" s="610">
        <f t="shared" si="556"/>
        <v>0</v>
      </c>
      <c r="H902" s="610">
        <f t="shared" si="556"/>
        <v>0</v>
      </c>
      <c r="I902" s="611">
        <f>+H902-G902</f>
        <v>0</v>
      </c>
      <c r="J902" s="813"/>
      <c r="K902" s="813"/>
      <c r="L902" s="813"/>
      <c r="M902" s="813"/>
      <c r="N902" s="813"/>
      <c r="O902" s="844"/>
      <c r="P902" s="844"/>
      <c r="Q902" s="844"/>
    </row>
    <row r="903" spans="1:17" ht="14" customHeight="1">
      <c r="A903" s="621"/>
      <c r="B903" s="613"/>
      <c r="C903" s="614"/>
      <c r="D903" s="614"/>
      <c r="E903" s="614"/>
      <c r="F903" s="614"/>
      <c r="G903" s="614"/>
      <c r="H903" s="614"/>
      <c r="I903" s="521"/>
      <c r="J903" s="520"/>
      <c r="K903" s="520"/>
      <c r="L903" s="520"/>
      <c r="M903" s="520"/>
      <c r="N903" s="520"/>
      <c r="O903" s="843"/>
      <c r="P903" s="843"/>
      <c r="Q903" s="843"/>
    </row>
    <row r="904" spans="1:17" ht="14" customHeight="1">
      <c r="A904" s="596" t="s">
        <v>1797</v>
      </c>
      <c r="B904" s="597" t="s">
        <v>1798</v>
      </c>
      <c r="C904" s="598"/>
      <c r="D904" s="614"/>
      <c r="E904" s="614"/>
      <c r="F904" s="614"/>
      <c r="G904" s="614"/>
      <c r="H904" s="614"/>
      <c r="I904" s="521"/>
      <c r="J904" s="520"/>
      <c r="K904" s="520"/>
      <c r="L904" s="520"/>
      <c r="M904" s="520"/>
      <c r="N904" s="520"/>
      <c r="O904" s="843"/>
      <c r="P904" s="843"/>
      <c r="Q904" s="843"/>
    </row>
    <row r="905" spans="1:17" ht="14" customHeight="1">
      <c r="A905" s="621" t="s">
        <v>2543</v>
      </c>
      <c r="B905" s="619" t="s">
        <v>2544</v>
      </c>
      <c r="C905" s="722">
        <v>0</v>
      </c>
      <c r="D905" s="722">
        <v>0</v>
      </c>
      <c r="E905" s="604">
        <f>+C905+D905</f>
        <v>0</v>
      </c>
      <c r="F905" s="722">
        <v>0</v>
      </c>
      <c r="G905" s="604">
        <f>+E905+F905</f>
        <v>0</v>
      </c>
      <c r="H905" s="605">
        <f>'Budget production - DÉTAIL'!G1040</f>
        <v>0</v>
      </c>
      <c r="I905" s="606">
        <f t="shared" ref="I905:I924" si="557">+H905-G905</f>
        <v>0</v>
      </c>
      <c r="J905" s="730"/>
      <c r="K905" s="419" t="s">
        <v>1646</v>
      </c>
      <c r="L905" s="419" t="s">
        <v>1646</v>
      </c>
      <c r="M905" s="419" t="s">
        <v>1646</v>
      </c>
      <c r="O905" s="819" t="str">
        <f t="shared" si="535"/>
        <v/>
      </c>
      <c r="P905" s="819" t="str">
        <f t="shared" si="536"/>
        <v/>
      </c>
      <c r="Q905" s="819" t="str">
        <f t="shared" si="537"/>
        <v/>
      </c>
    </row>
    <row r="906" spans="1:17" ht="14" customHeight="1">
      <c r="A906" s="621" t="s">
        <v>2545</v>
      </c>
      <c r="B906" s="619" t="s">
        <v>2546</v>
      </c>
      <c r="C906" s="722">
        <v>0</v>
      </c>
      <c r="D906" s="722">
        <v>0</v>
      </c>
      <c r="E906" s="604">
        <f t="shared" ref="E906:E924" si="558">+C906+D906</f>
        <v>0</v>
      </c>
      <c r="F906" s="722">
        <v>0</v>
      </c>
      <c r="G906" s="604">
        <f t="shared" ref="G906:G924" si="559">+E906+F906</f>
        <v>0</v>
      </c>
      <c r="H906" s="605">
        <f>'Budget production - DÉTAIL'!G1041</f>
        <v>0</v>
      </c>
      <c r="I906" s="606">
        <f t="shared" si="557"/>
        <v>0</v>
      </c>
      <c r="J906" s="730"/>
      <c r="K906" s="419" t="s">
        <v>1646</v>
      </c>
      <c r="L906" s="419" t="s">
        <v>1646</v>
      </c>
      <c r="M906" s="419" t="s">
        <v>1646</v>
      </c>
      <c r="O906" s="819" t="str">
        <f t="shared" si="535"/>
        <v/>
      </c>
      <c r="P906" s="819" t="str">
        <f t="shared" si="536"/>
        <v/>
      </c>
      <c r="Q906" s="819" t="str">
        <f t="shared" si="537"/>
        <v/>
      </c>
    </row>
    <row r="907" spans="1:17" ht="14" customHeight="1">
      <c r="A907" s="621" t="s">
        <v>2547</v>
      </c>
      <c r="B907" s="619" t="s">
        <v>2548</v>
      </c>
      <c r="C907" s="722">
        <v>0</v>
      </c>
      <c r="D907" s="722">
        <v>0</v>
      </c>
      <c r="E907" s="604">
        <f t="shared" si="558"/>
        <v>0</v>
      </c>
      <c r="F907" s="722">
        <v>0</v>
      </c>
      <c r="G907" s="604">
        <f t="shared" si="559"/>
        <v>0</v>
      </c>
      <c r="H907" s="605">
        <f>'Budget production - DÉTAIL'!G1042</f>
        <v>0</v>
      </c>
      <c r="I907" s="606">
        <f t="shared" si="557"/>
        <v>0</v>
      </c>
      <c r="J907" s="730"/>
      <c r="K907" s="419" t="s">
        <v>1646</v>
      </c>
      <c r="L907" s="419" t="s">
        <v>1646</v>
      </c>
      <c r="M907" s="419" t="s">
        <v>1646</v>
      </c>
      <c r="O907" s="819" t="str">
        <f t="shared" si="535"/>
        <v/>
      </c>
      <c r="P907" s="819" t="str">
        <f t="shared" si="536"/>
        <v/>
      </c>
      <c r="Q907" s="819" t="str">
        <f t="shared" si="537"/>
        <v/>
      </c>
    </row>
    <row r="908" spans="1:17" ht="14" customHeight="1">
      <c r="A908" s="621" t="s">
        <v>2549</v>
      </c>
      <c r="B908" s="619" t="s">
        <v>2550</v>
      </c>
      <c r="C908" s="722">
        <v>0</v>
      </c>
      <c r="D908" s="722">
        <v>0</v>
      </c>
      <c r="E908" s="604">
        <f t="shared" si="558"/>
        <v>0</v>
      </c>
      <c r="F908" s="722">
        <v>0</v>
      </c>
      <c r="G908" s="604">
        <f t="shared" si="559"/>
        <v>0</v>
      </c>
      <c r="H908" s="605">
        <f>'Budget production - DÉTAIL'!G1043</f>
        <v>0</v>
      </c>
      <c r="I908" s="606">
        <f t="shared" si="557"/>
        <v>0</v>
      </c>
      <c r="J908" s="730"/>
      <c r="K908" s="419" t="s">
        <v>1646</v>
      </c>
      <c r="L908" s="419" t="s">
        <v>1646</v>
      </c>
      <c r="M908" s="419" t="s">
        <v>1646</v>
      </c>
      <c r="O908" s="819" t="str">
        <f t="shared" si="535"/>
        <v/>
      </c>
      <c r="P908" s="819" t="str">
        <f t="shared" si="536"/>
        <v/>
      </c>
      <c r="Q908" s="819" t="str">
        <f t="shared" si="537"/>
        <v/>
      </c>
    </row>
    <row r="909" spans="1:17" ht="14" customHeight="1">
      <c r="A909" s="621" t="s">
        <v>2551</v>
      </c>
      <c r="B909" s="619" t="s">
        <v>2552</v>
      </c>
      <c r="C909" s="722">
        <v>0</v>
      </c>
      <c r="D909" s="722">
        <v>0</v>
      </c>
      <c r="E909" s="604">
        <f t="shared" si="558"/>
        <v>0</v>
      </c>
      <c r="F909" s="722">
        <v>0</v>
      </c>
      <c r="G909" s="604">
        <f t="shared" si="559"/>
        <v>0</v>
      </c>
      <c r="H909" s="605">
        <f>'Budget production - DÉTAIL'!G1044</f>
        <v>0</v>
      </c>
      <c r="I909" s="606">
        <f t="shared" si="557"/>
        <v>0</v>
      </c>
      <c r="J909" s="730"/>
      <c r="K909" s="419" t="s">
        <v>1646</v>
      </c>
      <c r="L909" s="419" t="s">
        <v>1646</v>
      </c>
      <c r="M909" s="419" t="s">
        <v>1646</v>
      </c>
      <c r="O909" s="819" t="str">
        <f t="shared" ref="O909:O984" si="560">IF(OR(K909="Oui",K909="Yes"),G909,"")</f>
        <v/>
      </c>
      <c r="P909" s="819" t="str">
        <f t="shared" ref="P909:P984" si="561">IF(OR(L909="Oui",L909="Yes"),G909,"")</f>
        <v/>
      </c>
      <c r="Q909" s="819" t="str">
        <f t="shared" ref="Q909:Q984" si="562">IF(OR(M909="Oui",M909="Yes"),G909,"")</f>
        <v/>
      </c>
    </row>
    <row r="910" spans="1:17" ht="14" customHeight="1">
      <c r="A910" s="621" t="s">
        <v>2553</v>
      </c>
      <c r="B910" s="619" t="s">
        <v>2554</v>
      </c>
      <c r="C910" s="722">
        <v>0</v>
      </c>
      <c r="D910" s="722">
        <v>0</v>
      </c>
      <c r="E910" s="604">
        <f t="shared" si="558"/>
        <v>0</v>
      </c>
      <c r="F910" s="722">
        <v>0</v>
      </c>
      <c r="G910" s="604">
        <f t="shared" si="559"/>
        <v>0</v>
      </c>
      <c r="H910" s="605">
        <f>'Budget production - DÉTAIL'!G1047</f>
        <v>0</v>
      </c>
      <c r="I910" s="606">
        <f t="shared" si="557"/>
        <v>0</v>
      </c>
      <c r="J910" s="730"/>
      <c r="K910" s="419" t="s">
        <v>1646</v>
      </c>
      <c r="L910" s="419" t="s">
        <v>1646</v>
      </c>
      <c r="M910" s="419" t="s">
        <v>1646</v>
      </c>
      <c r="O910" s="819" t="str">
        <f t="shared" si="560"/>
        <v/>
      </c>
      <c r="P910" s="819" t="str">
        <f t="shared" si="561"/>
        <v/>
      </c>
      <c r="Q910" s="819" t="str">
        <f t="shared" si="562"/>
        <v/>
      </c>
    </row>
    <row r="911" spans="1:17" ht="14" customHeight="1">
      <c r="A911" s="621" t="s">
        <v>2555</v>
      </c>
      <c r="B911" s="619" t="s">
        <v>2556</v>
      </c>
      <c r="C911" s="722">
        <v>0</v>
      </c>
      <c r="D911" s="722">
        <v>0</v>
      </c>
      <c r="E911" s="604">
        <f t="shared" si="558"/>
        <v>0</v>
      </c>
      <c r="F911" s="722">
        <v>0</v>
      </c>
      <c r="G911" s="604">
        <f t="shared" si="559"/>
        <v>0</v>
      </c>
      <c r="H911" s="605">
        <f>'Budget production - DÉTAIL'!G1048</f>
        <v>0</v>
      </c>
      <c r="I911" s="606">
        <f t="shared" si="557"/>
        <v>0</v>
      </c>
      <c r="J911" s="730"/>
      <c r="K911" s="419" t="s">
        <v>1646</v>
      </c>
      <c r="L911" s="419" t="s">
        <v>1646</v>
      </c>
      <c r="M911" s="419" t="s">
        <v>1646</v>
      </c>
      <c r="O911" s="819" t="str">
        <f t="shared" si="560"/>
        <v/>
      </c>
      <c r="P911" s="819" t="str">
        <f t="shared" si="561"/>
        <v/>
      </c>
      <c r="Q911" s="819" t="str">
        <f t="shared" si="562"/>
        <v/>
      </c>
    </row>
    <row r="912" spans="1:17" ht="14" customHeight="1">
      <c r="A912" s="621" t="s">
        <v>2557</v>
      </c>
      <c r="B912" s="619" t="s">
        <v>2558</v>
      </c>
      <c r="C912" s="722">
        <v>0</v>
      </c>
      <c r="D912" s="722">
        <v>0</v>
      </c>
      <c r="E912" s="604">
        <f t="shared" si="558"/>
        <v>0</v>
      </c>
      <c r="F912" s="722">
        <v>0</v>
      </c>
      <c r="G912" s="604">
        <f t="shared" si="559"/>
        <v>0</v>
      </c>
      <c r="H912" s="605">
        <f>'Budget production - DÉTAIL'!G1049</f>
        <v>0</v>
      </c>
      <c r="I912" s="606">
        <f t="shared" si="557"/>
        <v>0</v>
      </c>
      <c r="J912" s="730"/>
      <c r="K912" s="419" t="s">
        <v>1646</v>
      </c>
      <c r="L912" s="419" t="s">
        <v>1646</v>
      </c>
      <c r="M912" s="419" t="s">
        <v>1646</v>
      </c>
      <c r="O912" s="819" t="str">
        <f t="shared" si="560"/>
        <v/>
      </c>
      <c r="P912" s="819" t="str">
        <f t="shared" si="561"/>
        <v/>
      </c>
      <c r="Q912" s="819" t="str">
        <f t="shared" si="562"/>
        <v/>
      </c>
    </row>
    <row r="913" spans="1:17" ht="14" customHeight="1">
      <c r="A913" s="621" t="s">
        <v>2559</v>
      </c>
      <c r="B913" s="619" t="s">
        <v>2507</v>
      </c>
      <c r="C913" s="722">
        <v>0</v>
      </c>
      <c r="D913" s="722">
        <v>0</v>
      </c>
      <c r="E913" s="604">
        <f t="shared" si="558"/>
        <v>0</v>
      </c>
      <c r="F913" s="722">
        <v>0</v>
      </c>
      <c r="G913" s="604">
        <f t="shared" si="559"/>
        <v>0</v>
      </c>
      <c r="H913" s="605">
        <f>'Budget production - DÉTAIL'!G1050</f>
        <v>0</v>
      </c>
      <c r="I913" s="606">
        <f t="shared" si="557"/>
        <v>0</v>
      </c>
      <c r="J913" s="730"/>
      <c r="K913" s="419" t="s">
        <v>1646</v>
      </c>
      <c r="L913" s="419" t="s">
        <v>1646</v>
      </c>
      <c r="M913" s="419" t="s">
        <v>1646</v>
      </c>
      <c r="O913" s="819" t="str">
        <f t="shared" si="560"/>
        <v/>
      </c>
      <c r="P913" s="819" t="str">
        <f t="shared" si="561"/>
        <v/>
      </c>
      <c r="Q913" s="819" t="str">
        <f t="shared" si="562"/>
        <v/>
      </c>
    </row>
    <row r="914" spans="1:17" ht="14" customHeight="1">
      <c r="A914" s="621" t="s">
        <v>2560</v>
      </c>
      <c r="B914" s="619" t="s">
        <v>2561</v>
      </c>
      <c r="C914" s="722">
        <v>0</v>
      </c>
      <c r="D914" s="722">
        <v>0</v>
      </c>
      <c r="E914" s="604">
        <f t="shared" si="558"/>
        <v>0</v>
      </c>
      <c r="F914" s="722">
        <v>0</v>
      </c>
      <c r="G914" s="604">
        <f t="shared" si="559"/>
        <v>0</v>
      </c>
      <c r="H914" s="605">
        <f>'Budget production - DÉTAIL'!G1053</f>
        <v>0</v>
      </c>
      <c r="I914" s="606">
        <f t="shared" si="557"/>
        <v>0</v>
      </c>
      <c r="J914" s="730"/>
      <c r="K914" s="419" t="s">
        <v>1646</v>
      </c>
      <c r="L914" s="419" t="s">
        <v>1646</v>
      </c>
      <c r="M914" s="419" t="s">
        <v>1646</v>
      </c>
      <c r="O914" s="819" t="str">
        <f t="shared" si="560"/>
        <v/>
      </c>
      <c r="P914" s="819" t="str">
        <f t="shared" si="561"/>
        <v/>
      </c>
      <c r="Q914" s="819" t="str">
        <f t="shared" si="562"/>
        <v/>
      </c>
    </row>
    <row r="915" spans="1:17" ht="14" customHeight="1">
      <c r="A915" s="621" t="s">
        <v>2562</v>
      </c>
      <c r="B915" s="619" t="s">
        <v>2563</v>
      </c>
      <c r="C915" s="722">
        <v>0</v>
      </c>
      <c r="D915" s="722">
        <v>0</v>
      </c>
      <c r="E915" s="604">
        <f t="shared" si="558"/>
        <v>0</v>
      </c>
      <c r="F915" s="722">
        <v>0</v>
      </c>
      <c r="G915" s="604">
        <f t="shared" si="559"/>
        <v>0</v>
      </c>
      <c r="H915" s="605">
        <f>'Budget production - DÉTAIL'!G1054</f>
        <v>0</v>
      </c>
      <c r="I915" s="606">
        <f t="shared" si="557"/>
        <v>0</v>
      </c>
      <c r="J915" s="730"/>
      <c r="K915" s="419" t="s">
        <v>1646</v>
      </c>
      <c r="L915" s="419" t="s">
        <v>1646</v>
      </c>
      <c r="M915" s="419" t="s">
        <v>1646</v>
      </c>
      <c r="O915" s="819" t="str">
        <f t="shared" si="560"/>
        <v/>
      </c>
      <c r="P915" s="819" t="str">
        <f t="shared" si="561"/>
        <v/>
      </c>
      <c r="Q915" s="819" t="str">
        <f t="shared" si="562"/>
        <v/>
      </c>
    </row>
    <row r="916" spans="1:17" ht="14" customHeight="1">
      <c r="A916" s="621" t="s">
        <v>2564</v>
      </c>
      <c r="B916" s="619" t="s">
        <v>2816</v>
      </c>
      <c r="C916" s="722">
        <v>0</v>
      </c>
      <c r="D916" s="722">
        <v>0</v>
      </c>
      <c r="E916" s="604">
        <f t="shared" si="558"/>
        <v>0</v>
      </c>
      <c r="F916" s="722">
        <v>0</v>
      </c>
      <c r="G916" s="604">
        <f t="shared" si="559"/>
        <v>0</v>
      </c>
      <c r="H916" s="605">
        <f>'Budget production - DÉTAIL'!G1055</f>
        <v>0</v>
      </c>
      <c r="I916" s="606">
        <f t="shared" si="557"/>
        <v>0</v>
      </c>
      <c r="J916" s="730"/>
      <c r="K916" s="419" t="s">
        <v>1646</v>
      </c>
      <c r="L916" s="419" t="s">
        <v>1646</v>
      </c>
      <c r="M916" s="419" t="s">
        <v>1646</v>
      </c>
      <c r="O916" s="819" t="str">
        <f t="shared" si="560"/>
        <v/>
      </c>
      <c r="P916" s="819" t="str">
        <f t="shared" si="561"/>
        <v/>
      </c>
      <c r="Q916" s="819" t="str">
        <f t="shared" si="562"/>
        <v/>
      </c>
    </row>
    <row r="917" spans="1:17" ht="14" customHeight="1">
      <c r="A917" s="621" t="s">
        <v>2565</v>
      </c>
      <c r="B917" s="619" t="s">
        <v>2503</v>
      </c>
      <c r="C917" s="722">
        <v>0</v>
      </c>
      <c r="D917" s="722">
        <v>0</v>
      </c>
      <c r="E917" s="604">
        <f t="shared" si="558"/>
        <v>0</v>
      </c>
      <c r="F917" s="722">
        <v>0</v>
      </c>
      <c r="G917" s="604">
        <f t="shared" si="559"/>
        <v>0</v>
      </c>
      <c r="H917" s="605">
        <f>'Budget production - DÉTAIL'!G1056</f>
        <v>0</v>
      </c>
      <c r="I917" s="606">
        <f t="shared" si="557"/>
        <v>0</v>
      </c>
      <c r="J917" s="730"/>
      <c r="K917" s="419" t="s">
        <v>1646</v>
      </c>
      <c r="L917" s="419" t="s">
        <v>1646</v>
      </c>
      <c r="M917" s="419" t="s">
        <v>1646</v>
      </c>
      <c r="O917" s="819" t="str">
        <f t="shared" si="560"/>
        <v/>
      </c>
      <c r="P917" s="819" t="str">
        <f t="shared" si="561"/>
        <v/>
      </c>
      <c r="Q917" s="819" t="str">
        <f t="shared" si="562"/>
        <v/>
      </c>
    </row>
    <row r="918" spans="1:17" ht="14" customHeight="1">
      <c r="A918" s="621" t="s">
        <v>2566</v>
      </c>
      <c r="B918" s="523" t="s">
        <v>958</v>
      </c>
      <c r="C918" s="722">
        <v>0</v>
      </c>
      <c r="D918" s="722">
        <v>0</v>
      </c>
      <c r="E918" s="604">
        <f t="shared" si="558"/>
        <v>0</v>
      </c>
      <c r="F918" s="722">
        <v>0</v>
      </c>
      <c r="G918" s="604">
        <f t="shared" si="559"/>
        <v>0</v>
      </c>
      <c r="H918" s="605">
        <f>'Budget production - DÉTAIL'!G1059</f>
        <v>0</v>
      </c>
      <c r="I918" s="606">
        <f t="shared" si="557"/>
        <v>0</v>
      </c>
      <c r="J918" s="730"/>
      <c r="K918" s="419" t="s">
        <v>1646</v>
      </c>
      <c r="L918" s="419" t="s">
        <v>1646</v>
      </c>
      <c r="M918" s="419" t="s">
        <v>1646</v>
      </c>
      <c r="O918" s="819" t="str">
        <f t="shared" si="560"/>
        <v/>
      </c>
      <c r="P918" s="819" t="str">
        <f t="shared" si="561"/>
        <v/>
      </c>
      <c r="Q918" s="819" t="str">
        <f t="shared" si="562"/>
        <v/>
      </c>
    </row>
    <row r="919" spans="1:17" ht="14" customHeight="1">
      <c r="A919" s="621" t="s">
        <v>2567</v>
      </c>
      <c r="B919" s="523" t="s">
        <v>2568</v>
      </c>
      <c r="C919" s="722">
        <v>0</v>
      </c>
      <c r="D919" s="722">
        <v>0</v>
      </c>
      <c r="E919" s="604">
        <f t="shared" si="558"/>
        <v>0</v>
      </c>
      <c r="F919" s="722">
        <v>0</v>
      </c>
      <c r="G919" s="604">
        <f t="shared" si="559"/>
        <v>0</v>
      </c>
      <c r="H919" s="605">
        <f>'Budget production - DÉTAIL'!G1060</f>
        <v>0</v>
      </c>
      <c r="I919" s="606">
        <f t="shared" si="557"/>
        <v>0</v>
      </c>
      <c r="J919" s="730"/>
      <c r="K919" s="419" t="s">
        <v>1646</v>
      </c>
      <c r="L919" s="419" t="s">
        <v>1646</v>
      </c>
      <c r="M919" s="419" t="s">
        <v>1646</v>
      </c>
      <c r="O919" s="819" t="str">
        <f t="shared" si="560"/>
        <v/>
      </c>
      <c r="P919" s="819" t="str">
        <f t="shared" si="561"/>
        <v/>
      </c>
      <c r="Q919" s="819" t="str">
        <f t="shared" si="562"/>
        <v/>
      </c>
    </row>
    <row r="920" spans="1:17" ht="14" customHeight="1">
      <c r="A920" s="621" t="s">
        <v>2569</v>
      </c>
      <c r="B920" s="619" t="s">
        <v>1046</v>
      </c>
      <c r="C920" s="722">
        <v>0</v>
      </c>
      <c r="D920" s="722">
        <v>0</v>
      </c>
      <c r="E920" s="604">
        <f>+C920+D920</f>
        <v>0</v>
      </c>
      <c r="F920" s="722">
        <v>0</v>
      </c>
      <c r="G920" s="604">
        <f>+E920+F920</f>
        <v>0</v>
      </c>
      <c r="H920" s="605">
        <f>'Budget production - DÉTAIL'!G1061</f>
        <v>0</v>
      </c>
      <c r="I920" s="606">
        <f t="shared" si="557"/>
        <v>0</v>
      </c>
      <c r="J920" s="730"/>
      <c r="K920" s="419" t="s">
        <v>1646</v>
      </c>
      <c r="L920" s="419" t="s">
        <v>1646</v>
      </c>
      <c r="M920" s="419" t="s">
        <v>1646</v>
      </c>
      <c r="O920" s="819" t="str">
        <f t="shared" si="560"/>
        <v/>
      </c>
      <c r="P920" s="819" t="str">
        <f t="shared" si="561"/>
        <v/>
      </c>
      <c r="Q920" s="819" t="str">
        <f t="shared" si="562"/>
        <v/>
      </c>
    </row>
    <row r="921" spans="1:17" ht="14" customHeight="1">
      <c r="A921" s="621" t="s">
        <v>2570</v>
      </c>
      <c r="B921" s="619" t="s">
        <v>2571</v>
      </c>
      <c r="C921" s="722">
        <v>0</v>
      </c>
      <c r="D921" s="722">
        <v>0</v>
      </c>
      <c r="E921" s="604">
        <f>+C921+D921</f>
        <v>0</v>
      </c>
      <c r="F921" s="722">
        <v>0</v>
      </c>
      <c r="G921" s="604">
        <f>+E921+F921</f>
        <v>0</v>
      </c>
      <c r="H921" s="605">
        <f>'Budget production - DÉTAIL'!G1062</f>
        <v>0</v>
      </c>
      <c r="I921" s="606">
        <f t="shared" si="557"/>
        <v>0</v>
      </c>
      <c r="J921" s="730"/>
      <c r="K921" s="419" t="s">
        <v>1646</v>
      </c>
      <c r="L921" s="419" t="s">
        <v>1646</v>
      </c>
      <c r="M921" s="419" t="s">
        <v>1646</v>
      </c>
      <c r="O921" s="819" t="str">
        <f t="shared" si="560"/>
        <v/>
      </c>
      <c r="P921" s="819" t="str">
        <f t="shared" si="561"/>
        <v/>
      </c>
      <c r="Q921" s="819" t="str">
        <f t="shared" si="562"/>
        <v/>
      </c>
    </row>
    <row r="922" spans="1:17" ht="14" customHeight="1">
      <c r="A922" s="621" t="s">
        <v>2572</v>
      </c>
      <c r="B922" s="619" t="s">
        <v>2573</v>
      </c>
      <c r="C922" s="722">
        <v>0</v>
      </c>
      <c r="D922" s="722">
        <v>0</v>
      </c>
      <c r="E922" s="604">
        <f>+C922+D922</f>
        <v>0</v>
      </c>
      <c r="F922" s="722">
        <v>0</v>
      </c>
      <c r="G922" s="604">
        <f>+E922+F922</f>
        <v>0</v>
      </c>
      <c r="H922" s="605">
        <f>'Budget production - DÉTAIL'!G1065</f>
        <v>0</v>
      </c>
      <c r="I922" s="606">
        <f t="shared" si="557"/>
        <v>0</v>
      </c>
      <c r="J922" s="730"/>
      <c r="K922" s="419" t="s">
        <v>1646</v>
      </c>
      <c r="L922" s="419" t="s">
        <v>1646</v>
      </c>
      <c r="M922" s="419" t="s">
        <v>1646</v>
      </c>
      <c r="O922" s="819" t="str">
        <f t="shared" si="560"/>
        <v/>
      </c>
      <c r="P922" s="819" t="str">
        <f t="shared" si="561"/>
        <v/>
      </c>
      <c r="Q922" s="819" t="str">
        <f t="shared" si="562"/>
        <v/>
      </c>
    </row>
    <row r="923" spans="1:17" ht="15" customHeight="1">
      <c r="A923" s="621" t="s">
        <v>2574</v>
      </c>
      <c r="B923" s="523" t="s">
        <v>2575</v>
      </c>
      <c r="C923" s="722">
        <v>0</v>
      </c>
      <c r="D923" s="722">
        <v>0</v>
      </c>
      <c r="E923" s="604">
        <f>+C923+D923</f>
        <v>0</v>
      </c>
      <c r="F923" s="722">
        <v>0</v>
      </c>
      <c r="G923" s="604">
        <f>+E923+F923</f>
        <v>0</v>
      </c>
      <c r="H923" s="605">
        <f>'Budget production - DÉTAIL'!G1068</f>
        <v>0</v>
      </c>
      <c r="I923" s="606">
        <f t="shared" si="557"/>
        <v>0</v>
      </c>
      <c r="J923" s="730"/>
      <c r="K923" s="419" t="s">
        <v>1646</v>
      </c>
      <c r="L923" s="419" t="s">
        <v>1646</v>
      </c>
      <c r="M923" s="419" t="s">
        <v>1646</v>
      </c>
      <c r="O923" s="819" t="str">
        <f t="shared" si="560"/>
        <v/>
      </c>
      <c r="P923" s="819" t="str">
        <f t="shared" si="561"/>
        <v/>
      </c>
      <c r="Q923" s="819" t="str">
        <f t="shared" si="562"/>
        <v/>
      </c>
    </row>
    <row r="924" spans="1:17" ht="14" customHeight="1">
      <c r="A924" s="621" t="s">
        <v>2576</v>
      </c>
      <c r="B924" s="559" t="s">
        <v>788</v>
      </c>
      <c r="C924" s="722">
        <v>0</v>
      </c>
      <c r="D924" s="722">
        <v>0</v>
      </c>
      <c r="E924" s="604">
        <f t="shared" si="558"/>
        <v>0</v>
      </c>
      <c r="F924" s="722">
        <v>0</v>
      </c>
      <c r="G924" s="604">
        <f t="shared" si="559"/>
        <v>0</v>
      </c>
      <c r="H924" s="605">
        <f>'Budget production - DÉTAIL'!G1071</f>
        <v>0</v>
      </c>
      <c r="I924" s="606">
        <f t="shared" si="557"/>
        <v>0</v>
      </c>
      <c r="J924" s="730"/>
      <c r="K924" s="419" t="s">
        <v>1646</v>
      </c>
      <c r="L924" s="419" t="s">
        <v>1646</v>
      </c>
      <c r="M924" s="419" t="s">
        <v>1646</v>
      </c>
      <c r="O924" s="819" t="str">
        <f t="shared" si="560"/>
        <v/>
      </c>
      <c r="P924" s="819" t="str">
        <f t="shared" si="561"/>
        <v/>
      </c>
      <c r="Q924" s="819" t="str">
        <f t="shared" si="562"/>
        <v/>
      </c>
    </row>
    <row r="925" spans="1:17" ht="14" customHeight="1">
      <c r="A925" s="621" t="s">
        <v>2314</v>
      </c>
      <c r="B925" s="609" t="s">
        <v>2577</v>
      </c>
      <c r="C925" s="610">
        <f t="shared" ref="C925:H925" si="563">SUM(C905:C924)</f>
        <v>0</v>
      </c>
      <c r="D925" s="610">
        <f t="shared" si="563"/>
        <v>0</v>
      </c>
      <c r="E925" s="610">
        <f t="shared" si="563"/>
        <v>0</v>
      </c>
      <c r="F925" s="610">
        <f t="shared" si="563"/>
        <v>0</v>
      </c>
      <c r="G925" s="610">
        <f t="shared" si="563"/>
        <v>0</v>
      </c>
      <c r="H925" s="610">
        <f t="shared" si="563"/>
        <v>0</v>
      </c>
      <c r="I925" s="611">
        <f>+H925-G925</f>
        <v>0</v>
      </c>
      <c r="J925" s="813"/>
      <c r="K925" s="813"/>
      <c r="L925" s="813"/>
      <c r="M925" s="813"/>
      <c r="N925" s="813"/>
      <c r="O925" s="844"/>
      <c r="P925" s="844"/>
      <c r="Q925" s="844"/>
    </row>
    <row r="926" spans="1:17" ht="14" customHeight="1">
      <c r="A926" s="621"/>
      <c r="B926" s="613"/>
      <c r="C926" s="614"/>
      <c r="D926" s="614"/>
      <c r="E926" s="614"/>
      <c r="F926" s="614"/>
      <c r="G926" s="614"/>
      <c r="H926" s="614"/>
      <c r="I926" s="521"/>
      <c r="J926" s="520"/>
      <c r="K926" s="520"/>
      <c r="L926" s="520"/>
      <c r="M926" s="520"/>
      <c r="N926" s="520"/>
      <c r="O926" s="843"/>
      <c r="P926" s="843"/>
      <c r="Q926" s="843"/>
    </row>
    <row r="927" spans="1:17" ht="14" customHeight="1">
      <c r="A927" s="596" t="s">
        <v>1799</v>
      </c>
      <c r="B927" s="597" t="s">
        <v>1054</v>
      </c>
      <c r="C927" s="598"/>
      <c r="D927" s="614"/>
      <c r="E927" s="614"/>
      <c r="F927" s="614"/>
      <c r="G927" s="614"/>
      <c r="H927" s="614"/>
      <c r="I927" s="521"/>
      <c r="J927" s="520"/>
      <c r="K927" s="520"/>
      <c r="L927" s="520"/>
      <c r="M927" s="520"/>
      <c r="N927" s="520"/>
      <c r="O927" s="843"/>
      <c r="P927" s="843"/>
      <c r="Q927" s="843"/>
    </row>
    <row r="928" spans="1:17" ht="14" customHeight="1">
      <c r="A928" s="621" t="s">
        <v>2578</v>
      </c>
      <c r="B928" s="619" t="s">
        <v>2579</v>
      </c>
      <c r="C928" s="722">
        <v>0</v>
      </c>
      <c r="D928" s="722">
        <v>0</v>
      </c>
      <c r="E928" s="604">
        <f>+C928+D928</f>
        <v>0</v>
      </c>
      <c r="F928" s="722">
        <v>0</v>
      </c>
      <c r="G928" s="604">
        <f>+E928+F928</f>
        <v>0</v>
      </c>
      <c r="H928" s="605">
        <f>'Budget production - DÉTAIL'!G1076</f>
        <v>0</v>
      </c>
      <c r="I928" s="606">
        <f t="shared" ref="I928:I943" si="564">+H928-G928</f>
        <v>0</v>
      </c>
      <c r="J928" s="730"/>
      <c r="K928" s="419" t="s">
        <v>1646</v>
      </c>
      <c r="L928" s="419" t="s">
        <v>1646</v>
      </c>
      <c r="M928" s="419" t="s">
        <v>1646</v>
      </c>
      <c r="O928" s="819" t="str">
        <f t="shared" si="560"/>
        <v/>
      </c>
      <c r="P928" s="819" t="str">
        <f t="shared" si="561"/>
        <v/>
      </c>
      <c r="Q928" s="819" t="str">
        <f t="shared" si="562"/>
        <v/>
      </c>
    </row>
    <row r="929" spans="1:17" ht="14" customHeight="1">
      <c r="A929" s="621" t="s">
        <v>2920</v>
      </c>
      <c r="B929" s="619" t="s">
        <v>2921</v>
      </c>
      <c r="C929" s="722">
        <v>0</v>
      </c>
      <c r="D929" s="722">
        <v>0</v>
      </c>
      <c r="E929" s="604">
        <f>+C929+D929</f>
        <v>0</v>
      </c>
      <c r="F929" s="722">
        <v>0</v>
      </c>
      <c r="G929" s="604">
        <f>+E929+F929</f>
        <v>0</v>
      </c>
      <c r="H929" s="605">
        <f>'Budget production - DÉTAIL'!G1077</f>
        <v>0</v>
      </c>
      <c r="I929" s="606">
        <f t="shared" ref="I929" si="565">+H929-G929</f>
        <v>0</v>
      </c>
      <c r="J929" s="730"/>
      <c r="K929" s="419" t="s">
        <v>1646</v>
      </c>
      <c r="L929" s="419" t="s">
        <v>1646</v>
      </c>
      <c r="M929" s="419" t="s">
        <v>1646</v>
      </c>
      <c r="O929" s="819" t="str">
        <f t="shared" ref="O929" si="566">IF(OR(K929="Oui",K929="Yes"),G929,"")</f>
        <v/>
      </c>
      <c r="P929" s="819" t="str">
        <f t="shared" ref="P929" si="567">IF(OR(L929="Oui",L929="Yes"),G929,"")</f>
        <v/>
      </c>
      <c r="Q929" s="819" t="str">
        <f t="shared" ref="Q929" si="568">IF(OR(M929="Oui",M929="Yes"),G929,"")</f>
        <v/>
      </c>
    </row>
    <row r="930" spans="1:17" ht="14" customHeight="1">
      <c r="A930" s="621" t="s">
        <v>2580</v>
      </c>
      <c r="B930" s="745" t="s">
        <v>1055</v>
      </c>
      <c r="C930" s="722">
        <v>0</v>
      </c>
      <c r="D930" s="722">
        <v>0</v>
      </c>
      <c r="E930" s="604">
        <f t="shared" ref="E930:E943" si="569">+C930+D930</f>
        <v>0</v>
      </c>
      <c r="F930" s="722">
        <v>0</v>
      </c>
      <c r="G930" s="604">
        <f t="shared" ref="G930:G943" si="570">+E930+F930</f>
        <v>0</v>
      </c>
      <c r="H930" s="605">
        <f>'Budget production - DÉTAIL'!G1082</f>
        <v>0</v>
      </c>
      <c r="I930" s="606">
        <f t="shared" si="564"/>
        <v>0</v>
      </c>
      <c r="J930" s="730"/>
      <c r="K930" s="419" t="s">
        <v>1646</v>
      </c>
      <c r="L930" s="419" t="s">
        <v>1646</v>
      </c>
      <c r="M930" s="419" t="s">
        <v>1646</v>
      </c>
      <c r="O930" s="819" t="str">
        <f t="shared" si="560"/>
        <v/>
      </c>
      <c r="P930" s="819" t="str">
        <f t="shared" si="561"/>
        <v/>
      </c>
      <c r="Q930" s="819" t="str">
        <f t="shared" si="562"/>
        <v/>
      </c>
    </row>
    <row r="931" spans="1:17" ht="14" customHeight="1">
      <c r="A931" s="621" t="s">
        <v>2581</v>
      </c>
      <c r="B931" s="745" t="s">
        <v>1122</v>
      </c>
      <c r="C931" s="722">
        <v>0</v>
      </c>
      <c r="D931" s="722">
        <v>0</v>
      </c>
      <c r="E931" s="604">
        <f t="shared" si="569"/>
        <v>0</v>
      </c>
      <c r="F931" s="722">
        <v>0</v>
      </c>
      <c r="G931" s="604">
        <f t="shared" si="570"/>
        <v>0</v>
      </c>
      <c r="H931" s="605">
        <f>'Budget production - DÉTAIL'!G1083</f>
        <v>0</v>
      </c>
      <c r="I931" s="606">
        <f t="shared" si="564"/>
        <v>0</v>
      </c>
      <c r="J931" s="730"/>
      <c r="K931" s="419" t="s">
        <v>1646</v>
      </c>
      <c r="L931" s="419" t="s">
        <v>1646</v>
      </c>
      <c r="M931" s="419" t="s">
        <v>1646</v>
      </c>
      <c r="O931" s="819" t="str">
        <f t="shared" si="560"/>
        <v/>
      </c>
      <c r="P931" s="819" t="str">
        <f t="shared" si="561"/>
        <v/>
      </c>
      <c r="Q931" s="819" t="str">
        <f t="shared" si="562"/>
        <v/>
      </c>
    </row>
    <row r="932" spans="1:17" ht="14" customHeight="1">
      <c r="A932" s="621" t="s">
        <v>2582</v>
      </c>
      <c r="B932" s="745" t="s">
        <v>1056</v>
      </c>
      <c r="C932" s="722">
        <v>0</v>
      </c>
      <c r="D932" s="722">
        <v>0</v>
      </c>
      <c r="E932" s="604">
        <f t="shared" si="569"/>
        <v>0</v>
      </c>
      <c r="F932" s="722">
        <v>0</v>
      </c>
      <c r="G932" s="604">
        <f t="shared" si="570"/>
        <v>0</v>
      </c>
      <c r="H932" s="605">
        <f>'Budget production - DÉTAIL'!G1084</f>
        <v>0</v>
      </c>
      <c r="I932" s="606">
        <f t="shared" si="564"/>
        <v>0</v>
      </c>
      <c r="J932" s="730"/>
      <c r="K932" s="419" t="s">
        <v>1646</v>
      </c>
      <c r="L932" s="419" t="s">
        <v>1646</v>
      </c>
      <c r="M932" s="419" t="s">
        <v>1646</v>
      </c>
      <c r="O932" s="819" t="str">
        <f t="shared" si="560"/>
        <v/>
      </c>
      <c r="P932" s="819" t="str">
        <f t="shared" si="561"/>
        <v/>
      </c>
      <c r="Q932" s="819" t="str">
        <f t="shared" si="562"/>
        <v/>
      </c>
    </row>
    <row r="933" spans="1:17" ht="14" customHeight="1">
      <c r="A933" s="621" t="s">
        <v>2583</v>
      </c>
      <c r="B933" s="745" t="s">
        <v>1057</v>
      </c>
      <c r="C933" s="722">
        <v>0</v>
      </c>
      <c r="D933" s="722">
        <v>0</v>
      </c>
      <c r="E933" s="604">
        <f t="shared" si="569"/>
        <v>0</v>
      </c>
      <c r="F933" s="722">
        <v>0</v>
      </c>
      <c r="G933" s="604">
        <f t="shared" si="570"/>
        <v>0</v>
      </c>
      <c r="H933" s="605">
        <f>'Budget production - DÉTAIL'!G1085</f>
        <v>0</v>
      </c>
      <c r="I933" s="606">
        <f t="shared" si="564"/>
        <v>0</v>
      </c>
      <c r="J933" s="730"/>
      <c r="K933" s="419" t="s">
        <v>1646</v>
      </c>
      <c r="L933" s="419" t="s">
        <v>1646</v>
      </c>
      <c r="M933" s="419" t="s">
        <v>1646</v>
      </c>
      <c r="O933" s="819" t="str">
        <f t="shared" si="560"/>
        <v/>
      </c>
      <c r="P933" s="819" t="str">
        <f t="shared" si="561"/>
        <v/>
      </c>
      <c r="Q933" s="819" t="str">
        <f t="shared" si="562"/>
        <v/>
      </c>
    </row>
    <row r="934" spans="1:17" ht="14" customHeight="1">
      <c r="A934" s="621" t="s">
        <v>2584</v>
      </c>
      <c r="B934" s="745" t="s">
        <v>1058</v>
      </c>
      <c r="C934" s="722">
        <v>0</v>
      </c>
      <c r="D934" s="722">
        <v>0</v>
      </c>
      <c r="E934" s="604">
        <f>+C934+D934</f>
        <v>0</v>
      </c>
      <c r="F934" s="722">
        <v>0</v>
      </c>
      <c r="G934" s="604">
        <f>+E934+F934</f>
        <v>0</v>
      </c>
      <c r="H934" s="605">
        <f>'Budget production - DÉTAIL'!G1086</f>
        <v>0</v>
      </c>
      <c r="I934" s="606">
        <f>+H934-G934</f>
        <v>0</v>
      </c>
      <c r="J934" s="730"/>
      <c r="K934" s="419" t="s">
        <v>1646</v>
      </c>
      <c r="L934" s="419" t="s">
        <v>1646</v>
      </c>
      <c r="M934" s="419" t="s">
        <v>1646</v>
      </c>
      <c r="O934" s="819" t="str">
        <f t="shared" si="560"/>
        <v/>
      </c>
      <c r="P934" s="819" t="str">
        <f t="shared" si="561"/>
        <v/>
      </c>
      <c r="Q934" s="819" t="str">
        <f t="shared" si="562"/>
        <v/>
      </c>
    </row>
    <row r="935" spans="1:17" ht="14" customHeight="1">
      <c r="A935" s="621" t="s">
        <v>2585</v>
      </c>
      <c r="B935" s="745" t="s">
        <v>335</v>
      </c>
      <c r="C935" s="722">
        <v>0</v>
      </c>
      <c r="D935" s="722">
        <v>0</v>
      </c>
      <c r="E935" s="604">
        <f t="shared" si="569"/>
        <v>0</v>
      </c>
      <c r="F935" s="722">
        <v>0</v>
      </c>
      <c r="G935" s="604">
        <f t="shared" si="570"/>
        <v>0</v>
      </c>
      <c r="H935" s="605">
        <f>'Budget production - DÉTAIL'!G1087</f>
        <v>0</v>
      </c>
      <c r="I935" s="606">
        <f t="shared" si="564"/>
        <v>0</v>
      </c>
      <c r="J935" s="730"/>
      <c r="K935" s="419" t="s">
        <v>1646</v>
      </c>
      <c r="L935" s="419" t="s">
        <v>1646</v>
      </c>
      <c r="M935" s="419" t="s">
        <v>1646</v>
      </c>
      <c r="O935" s="819" t="str">
        <f t="shared" si="560"/>
        <v/>
      </c>
      <c r="P935" s="819" t="str">
        <f t="shared" si="561"/>
        <v/>
      </c>
      <c r="Q935" s="819" t="str">
        <f t="shared" si="562"/>
        <v/>
      </c>
    </row>
    <row r="936" spans="1:17" ht="14" customHeight="1">
      <c r="A936" s="621" t="s">
        <v>2586</v>
      </c>
      <c r="B936" s="745" t="s">
        <v>677</v>
      </c>
      <c r="C936" s="722">
        <v>0</v>
      </c>
      <c r="D936" s="722">
        <v>0</v>
      </c>
      <c r="E936" s="604">
        <f t="shared" si="569"/>
        <v>0</v>
      </c>
      <c r="F936" s="722">
        <v>0</v>
      </c>
      <c r="G936" s="604">
        <f t="shared" si="570"/>
        <v>0</v>
      </c>
      <c r="H936" s="605">
        <f>'Budget production - DÉTAIL'!G1088</f>
        <v>0</v>
      </c>
      <c r="I936" s="606">
        <f t="shared" si="564"/>
        <v>0</v>
      </c>
      <c r="J936" s="730"/>
      <c r="K936" s="419" t="s">
        <v>1646</v>
      </c>
      <c r="L936" s="419" t="s">
        <v>1646</v>
      </c>
      <c r="M936" s="419" t="s">
        <v>1646</v>
      </c>
      <c r="O936" s="819" t="str">
        <f t="shared" si="560"/>
        <v/>
      </c>
      <c r="P936" s="819" t="str">
        <f t="shared" si="561"/>
        <v/>
      </c>
      <c r="Q936" s="819" t="str">
        <f t="shared" si="562"/>
        <v/>
      </c>
    </row>
    <row r="937" spans="1:17" ht="14" customHeight="1">
      <c r="A937" s="621" t="s">
        <v>2587</v>
      </c>
      <c r="B937" s="745" t="s">
        <v>678</v>
      </c>
      <c r="C937" s="722">
        <v>0</v>
      </c>
      <c r="D937" s="722">
        <v>0</v>
      </c>
      <c r="E937" s="604">
        <f t="shared" si="569"/>
        <v>0</v>
      </c>
      <c r="F937" s="722">
        <v>0</v>
      </c>
      <c r="G937" s="604">
        <f t="shared" si="570"/>
        <v>0</v>
      </c>
      <c r="H937" s="605">
        <f>'Budget production - DÉTAIL'!G1089</f>
        <v>0</v>
      </c>
      <c r="I937" s="606">
        <f t="shared" si="564"/>
        <v>0</v>
      </c>
      <c r="J937" s="730"/>
      <c r="K937" s="419" t="s">
        <v>1646</v>
      </c>
      <c r="L937" s="419" t="s">
        <v>1646</v>
      </c>
      <c r="M937" s="419" t="s">
        <v>1646</v>
      </c>
      <c r="O937" s="819" t="str">
        <f t="shared" si="560"/>
        <v/>
      </c>
      <c r="P937" s="819" t="str">
        <f t="shared" si="561"/>
        <v/>
      </c>
      <c r="Q937" s="819" t="str">
        <f t="shared" si="562"/>
        <v/>
      </c>
    </row>
    <row r="938" spans="1:17" ht="14" customHeight="1">
      <c r="A938" s="621" t="s">
        <v>2588</v>
      </c>
      <c r="B938" s="745" t="s">
        <v>477</v>
      </c>
      <c r="C938" s="722">
        <v>0</v>
      </c>
      <c r="D938" s="722">
        <v>0</v>
      </c>
      <c r="E938" s="604">
        <f>+C938+D938</f>
        <v>0</v>
      </c>
      <c r="F938" s="722">
        <v>0</v>
      </c>
      <c r="G938" s="604">
        <f>+E938+F938</f>
        <v>0</v>
      </c>
      <c r="H938" s="605">
        <f>'Budget production - DÉTAIL'!G1090</f>
        <v>0</v>
      </c>
      <c r="I938" s="606">
        <f t="shared" si="564"/>
        <v>0</v>
      </c>
      <c r="J938" s="730"/>
      <c r="K938" s="419" t="s">
        <v>1646</v>
      </c>
      <c r="L938" s="419" t="s">
        <v>1646</v>
      </c>
      <c r="M938" s="419" t="s">
        <v>1646</v>
      </c>
      <c r="O938" s="819" t="str">
        <f t="shared" si="560"/>
        <v/>
      </c>
      <c r="P938" s="819" t="str">
        <f t="shared" si="561"/>
        <v/>
      </c>
      <c r="Q938" s="819" t="str">
        <f t="shared" si="562"/>
        <v/>
      </c>
    </row>
    <row r="939" spans="1:17" ht="14" customHeight="1">
      <c r="A939" s="621" t="s">
        <v>2589</v>
      </c>
      <c r="B939" s="745" t="s">
        <v>1059</v>
      </c>
      <c r="C939" s="722">
        <v>0</v>
      </c>
      <c r="D939" s="722">
        <v>0</v>
      </c>
      <c r="E939" s="604">
        <f>+C939+D939</f>
        <v>0</v>
      </c>
      <c r="F939" s="722">
        <v>0</v>
      </c>
      <c r="G939" s="604">
        <f>+E939+F939</f>
        <v>0</v>
      </c>
      <c r="H939" s="605">
        <f>'Budget production - DÉTAIL'!G1091</f>
        <v>0</v>
      </c>
      <c r="I939" s="606">
        <f t="shared" si="564"/>
        <v>0</v>
      </c>
      <c r="J939" s="730"/>
      <c r="K939" s="419" t="s">
        <v>1646</v>
      </c>
      <c r="L939" s="419" t="s">
        <v>1646</v>
      </c>
      <c r="M939" s="419" t="s">
        <v>1646</v>
      </c>
      <c r="O939" s="819" t="str">
        <f t="shared" si="560"/>
        <v/>
      </c>
      <c r="P939" s="819" t="str">
        <f t="shared" si="561"/>
        <v/>
      </c>
      <c r="Q939" s="819" t="str">
        <f t="shared" si="562"/>
        <v/>
      </c>
    </row>
    <row r="940" spans="1:17" ht="14" customHeight="1">
      <c r="A940" s="621" t="s">
        <v>2590</v>
      </c>
      <c r="B940" s="745" t="s">
        <v>2591</v>
      </c>
      <c r="C940" s="722">
        <v>0</v>
      </c>
      <c r="D940" s="722">
        <v>0</v>
      </c>
      <c r="E940" s="604">
        <f>+C940+D940</f>
        <v>0</v>
      </c>
      <c r="F940" s="722">
        <v>0</v>
      </c>
      <c r="G940" s="604">
        <f>+E940+F940</f>
        <v>0</v>
      </c>
      <c r="H940" s="605">
        <f>'Budget production - DÉTAIL'!G1092</f>
        <v>0</v>
      </c>
      <c r="I940" s="606">
        <f t="shared" ref="I940" si="571">+H940-G940</f>
        <v>0</v>
      </c>
      <c r="J940" s="730"/>
      <c r="K940" s="419" t="s">
        <v>1646</v>
      </c>
      <c r="L940" s="419" t="s">
        <v>1646</v>
      </c>
      <c r="M940" s="419" t="s">
        <v>1646</v>
      </c>
      <c r="O940" s="819" t="str">
        <f t="shared" ref="O940" si="572">IF(OR(K940="Oui",K940="Yes"),G940,"")</f>
        <v/>
      </c>
      <c r="P940" s="819" t="str">
        <f t="shared" ref="P940" si="573">IF(OR(L940="Oui",L940="Yes"),G940,"")</f>
        <v/>
      </c>
      <c r="Q940" s="819" t="str">
        <f t="shared" ref="Q940" si="574">IF(OR(M940="Oui",M940="Yes"),G940,"")</f>
        <v/>
      </c>
    </row>
    <row r="941" spans="1:17" ht="14" customHeight="1">
      <c r="A941" s="621" t="s">
        <v>2919</v>
      </c>
      <c r="B941" s="745" t="s">
        <v>1599</v>
      </c>
      <c r="C941" s="722">
        <v>0</v>
      </c>
      <c r="D941" s="722">
        <v>0</v>
      </c>
      <c r="E941" s="604">
        <f>+C941+D941</f>
        <v>0</v>
      </c>
      <c r="F941" s="722">
        <v>0</v>
      </c>
      <c r="G941" s="604">
        <f>+E941+F941</f>
        <v>0</v>
      </c>
      <c r="H941" s="605">
        <f>'Budget production - DÉTAIL'!G1095</f>
        <v>0</v>
      </c>
      <c r="I941" s="606">
        <f t="shared" si="564"/>
        <v>0</v>
      </c>
      <c r="J941" s="730"/>
      <c r="K941" s="419" t="s">
        <v>1646</v>
      </c>
      <c r="L941" s="419" t="s">
        <v>1646</v>
      </c>
      <c r="M941" s="419" t="s">
        <v>1646</v>
      </c>
      <c r="O941" s="819" t="str">
        <f t="shared" si="560"/>
        <v/>
      </c>
      <c r="P941" s="819" t="str">
        <f t="shared" si="561"/>
        <v/>
      </c>
      <c r="Q941" s="819" t="str">
        <f t="shared" si="562"/>
        <v/>
      </c>
    </row>
    <row r="942" spans="1:17" ht="14" customHeight="1">
      <c r="A942" s="621" t="s">
        <v>2592</v>
      </c>
      <c r="B942" s="523" t="s">
        <v>1197</v>
      </c>
      <c r="C942" s="722">
        <v>0</v>
      </c>
      <c r="D942" s="722">
        <v>0</v>
      </c>
      <c r="E942" s="604">
        <f>+C942+D942</f>
        <v>0</v>
      </c>
      <c r="F942" s="722">
        <v>0</v>
      </c>
      <c r="G942" s="604">
        <f>+E942+F942</f>
        <v>0</v>
      </c>
      <c r="H942" s="605">
        <f>'Budget production - DÉTAIL'!G1096</f>
        <v>0</v>
      </c>
      <c r="I942" s="606">
        <f>+H942-G942</f>
        <v>0</v>
      </c>
      <c r="J942" s="730"/>
      <c r="K942" s="419" t="s">
        <v>1646</v>
      </c>
      <c r="L942" s="419" t="s">
        <v>1646</v>
      </c>
      <c r="M942" s="419" t="s">
        <v>1646</v>
      </c>
      <c r="O942" s="819" t="str">
        <f t="shared" si="560"/>
        <v/>
      </c>
      <c r="P942" s="819" t="str">
        <f t="shared" si="561"/>
        <v/>
      </c>
      <c r="Q942" s="819" t="str">
        <f t="shared" si="562"/>
        <v/>
      </c>
    </row>
    <row r="943" spans="1:17" ht="14" customHeight="1">
      <c r="A943" s="621" t="s">
        <v>2593</v>
      </c>
      <c r="B943" s="559" t="s">
        <v>788</v>
      </c>
      <c r="C943" s="722">
        <v>0</v>
      </c>
      <c r="D943" s="722">
        <v>0</v>
      </c>
      <c r="E943" s="604">
        <f t="shared" si="569"/>
        <v>0</v>
      </c>
      <c r="F943" s="722">
        <v>0</v>
      </c>
      <c r="G943" s="604">
        <f t="shared" si="570"/>
        <v>0</v>
      </c>
      <c r="H943" s="605">
        <f>'Budget production - DÉTAIL'!G1097</f>
        <v>0</v>
      </c>
      <c r="I943" s="606">
        <f t="shared" si="564"/>
        <v>0</v>
      </c>
      <c r="J943" s="730"/>
      <c r="K943" s="419" t="s">
        <v>1646</v>
      </c>
      <c r="L943" s="419" t="s">
        <v>1646</v>
      </c>
      <c r="M943" s="419" t="s">
        <v>1646</v>
      </c>
      <c r="O943" s="819" t="str">
        <f t="shared" si="560"/>
        <v/>
      </c>
      <c r="P943" s="819" t="str">
        <f t="shared" si="561"/>
        <v/>
      </c>
      <c r="Q943" s="819" t="str">
        <f t="shared" si="562"/>
        <v/>
      </c>
    </row>
    <row r="944" spans="1:17" ht="14" customHeight="1">
      <c r="A944" s="621" t="s">
        <v>2314</v>
      </c>
      <c r="B944" s="609" t="s">
        <v>2594</v>
      </c>
      <c r="C944" s="610">
        <f t="shared" ref="C944:H944" si="575">SUM(C928:C943)</f>
        <v>0</v>
      </c>
      <c r="D944" s="610">
        <f t="shared" si="575"/>
        <v>0</v>
      </c>
      <c r="E944" s="610">
        <f t="shared" si="575"/>
        <v>0</v>
      </c>
      <c r="F944" s="610">
        <f t="shared" si="575"/>
        <v>0</v>
      </c>
      <c r="G944" s="610">
        <f t="shared" si="575"/>
        <v>0</v>
      </c>
      <c r="H944" s="610">
        <f t="shared" si="575"/>
        <v>0</v>
      </c>
      <c r="I944" s="611">
        <f>+H944-G944</f>
        <v>0</v>
      </c>
      <c r="J944" s="813"/>
      <c r="K944" s="813"/>
      <c r="L944" s="813"/>
      <c r="M944" s="813"/>
      <c r="N944" s="813"/>
      <c r="O944" s="844"/>
      <c r="P944" s="844"/>
      <c r="Q944" s="844"/>
    </row>
    <row r="945" spans="1:17" ht="14" customHeight="1">
      <c r="A945" s="621"/>
      <c r="B945" s="613"/>
      <c r="C945" s="614"/>
      <c r="D945" s="614"/>
      <c r="E945" s="614"/>
      <c r="F945" s="614"/>
      <c r="G945" s="614"/>
      <c r="H945" s="614"/>
      <c r="I945" s="521"/>
      <c r="J945" s="520"/>
      <c r="K945" s="520"/>
      <c r="L945" s="520"/>
      <c r="M945" s="520"/>
      <c r="N945" s="520"/>
      <c r="O945" s="843"/>
      <c r="P945" s="843"/>
      <c r="Q945" s="843"/>
    </row>
    <row r="946" spans="1:17" ht="14" customHeight="1">
      <c r="A946" s="596" t="s">
        <v>1800</v>
      </c>
      <c r="B946" s="597" t="s">
        <v>1801</v>
      </c>
      <c r="C946" s="598"/>
      <c r="D946" s="614"/>
      <c r="E946" s="614"/>
      <c r="F946" s="614"/>
      <c r="G946" s="614"/>
      <c r="H946" s="614"/>
      <c r="I946" s="521"/>
      <c r="J946" s="520"/>
      <c r="K946" s="520"/>
      <c r="L946" s="520"/>
      <c r="M946" s="520"/>
      <c r="N946" s="520"/>
      <c r="O946" s="843"/>
      <c r="P946" s="843"/>
      <c r="Q946" s="843"/>
    </row>
    <row r="947" spans="1:17" ht="14" customHeight="1">
      <c r="A947" s="621" t="s">
        <v>2595</v>
      </c>
      <c r="B947" s="619" t="s">
        <v>2596</v>
      </c>
      <c r="C947" s="722">
        <v>0</v>
      </c>
      <c r="D947" s="722">
        <v>0</v>
      </c>
      <c r="E947" s="604">
        <f t="shared" ref="E947:E952" si="576">+C947+D947</f>
        <v>0</v>
      </c>
      <c r="F947" s="722">
        <v>0</v>
      </c>
      <c r="G947" s="604">
        <f t="shared" ref="G947:G952" si="577">+E947+F947</f>
        <v>0</v>
      </c>
      <c r="H947" s="605">
        <f>'Budget production - DÉTAIL'!G1102</f>
        <v>0</v>
      </c>
      <c r="I947" s="606">
        <f t="shared" ref="I947:I953" si="578">+H947-G947</f>
        <v>0</v>
      </c>
      <c r="J947" s="730"/>
      <c r="K947" s="419" t="s">
        <v>1646</v>
      </c>
      <c r="L947" s="419" t="s">
        <v>1646</v>
      </c>
      <c r="M947" s="419" t="s">
        <v>1646</v>
      </c>
      <c r="O947" s="819" t="str">
        <f t="shared" si="560"/>
        <v/>
      </c>
      <c r="P947" s="819" t="str">
        <f t="shared" si="561"/>
        <v/>
      </c>
      <c r="Q947" s="819" t="str">
        <f t="shared" si="562"/>
        <v/>
      </c>
    </row>
    <row r="948" spans="1:17" ht="14" customHeight="1">
      <c r="A948" s="621" t="s">
        <v>2597</v>
      </c>
      <c r="B948" s="619" t="s">
        <v>2598</v>
      </c>
      <c r="C948" s="722">
        <v>0</v>
      </c>
      <c r="D948" s="722">
        <v>0</v>
      </c>
      <c r="E948" s="604">
        <f t="shared" si="576"/>
        <v>0</v>
      </c>
      <c r="F948" s="722">
        <v>0</v>
      </c>
      <c r="G948" s="604">
        <f t="shared" si="577"/>
        <v>0</v>
      </c>
      <c r="H948" s="605">
        <f>'Budget production - DÉTAIL'!G1107</f>
        <v>0</v>
      </c>
      <c r="I948" s="606">
        <f t="shared" si="578"/>
        <v>0</v>
      </c>
      <c r="J948" s="730"/>
      <c r="K948" s="419" t="s">
        <v>1646</v>
      </c>
      <c r="L948" s="419" t="s">
        <v>1646</v>
      </c>
      <c r="M948" s="419" t="s">
        <v>1646</v>
      </c>
      <c r="O948" s="819" t="str">
        <f t="shared" si="560"/>
        <v/>
      </c>
      <c r="P948" s="819" t="str">
        <f t="shared" si="561"/>
        <v/>
      </c>
      <c r="Q948" s="819" t="str">
        <f t="shared" si="562"/>
        <v/>
      </c>
    </row>
    <row r="949" spans="1:17" ht="14" customHeight="1">
      <c r="A949" s="621" t="s">
        <v>2599</v>
      </c>
      <c r="B949" s="619" t="s">
        <v>2600</v>
      </c>
      <c r="C949" s="722">
        <v>0</v>
      </c>
      <c r="D949" s="722">
        <v>0</v>
      </c>
      <c r="E949" s="604">
        <f t="shared" si="576"/>
        <v>0</v>
      </c>
      <c r="F949" s="722">
        <v>0</v>
      </c>
      <c r="G949" s="604">
        <f t="shared" si="577"/>
        <v>0</v>
      </c>
      <c r="H949" s="605">
        <f>'Budget production - DÉTAIL'!G1108</f>
        <v>0</v>
      </c>
      <c r="I949" s="606">
        <f t="shared" si="578"/>
        <v>0</v>
      </c>
      <c r="J949" s="730"/>
      <c r="K949" s="419" t="s">
        <v>1646</v>
      </c>
      <c r="L949" s="419" t="s">
        <v>1646</v>
      </c>
      <c r="M949" s="419" t="s">
        <v>1646</v>
      </c>
      <c r="O949" s="819" t="str">
        <f t="shared" si="560"/>
        <v/>
      </c>
      <c r="P949" s="819" t="str">
        <f t="shared" si="561"/>
        <v/>
      </c>
      <c r="Q949" s="819" t="str">
        <f t="shared" si="562"/>
        <v/>
      </c>
    </row>
    <row r="950" spans="1:17" ht="14" customHeight="1">
      <c r="A950" s="621" t="s">
        <v>2601</v>
      </c>
      <c r="B950" s="523" t="s">
        <v>2602</v>
      </c>
      <c r="C950" s="722">
        <v>0</v>
      </c>
      <c r="D950" s="722">
        <v>0</v>
      </c>
      <c r="E950" s="604">
        <f t="shared" si="576"/>
        <v>0</v>
      </c>
      <c r="F950" s="722">
        <v>0</v>
      </c>
      <c r="G950" s="604">
        <f t="shared" si="577"/>
        <v>0</v>
      </c>
      <c r="H950" s="605">
        <f>'Budget production - DÉTAIL'!G1115</f>
        <v>0</v>
      </c>
      <c r="I950" s="606">
        <f t="shared" ref="I950" si="579">+H950-G950</f>
        <v>0</v>
      </c>
      <c r="J950" s="730"/>
      <c r="K950" s="419" t="s">
        <v>1646</v>
      </c>
      <c r="L950" s="419" t="s">
        <v>1646</v>
      </c>
      <c r="M950" s="419" t="s">
        <v>1646</v>
      </c>
      <c r="O950" s="819" t="str">
        <f t="shared" ref="O950" si="580">IF(OR(K950="Oui",K950="Yes"),G950,"")</f>
        <v/>
      </c>
      <c r="P950" s="819" t="str">
        <f t="shared" ref="P950" si="581">IF(OR(L950="Oui",L950="Yes"),G950,"")</f>
        <v/>
      </c>
      <c r="Q950" s="819" t="str">
        <f t="shared" ref="Q950" si="582">IF(OR(M950="Oui",M950="Yes"),G950,"")</f>
        <v/>
      </c>
    </row>
    <row r="951" spans="1:17" ht="14" customHeight="1">
      <c r="A951" s="621" t="s">
        <v>2922</v>
      </c>
      <c r="B951" s="523" t="s">
        <v>1197</v>
      </c>
      <c r="C951" s="722">
        <v>0</v>
      </c>
      <c r="D951" s="722">
        <v>0</v>
      </c>
      <c r="E951" s="604">
        <f t="shared" si="576"/>
        <v>0</v>
      </c>
      <c r="F951" s="722">
        <v>0</v>
      </c>
      <c r="G951" s="604">
        <f t="shared" si="577"/>
        <v>0</v>
      </c>
      <c r="H951" s="605">
        <f>'Budget production - DÉTAIL'!G1122</f>
        <v>0</v>
      </c>
      <c r="I951" s="606">
        <f t="shared" si="578"/>
        <v>0</v>
      </c>
      <c r="J951" s="730"/>
      <c r="K951" s="419" t="s">
        <v>1646</v>
      </c>
      <c r="L951" s="419" t="s">
        <v>1646</v>
      </c>
      <c r="M951" s="419" t="s">
        <v>1646</v>
      </c>
      <c r="O951" s="819" t="str">
        <f t="shared" si="560"/>
        <v/>
      </c>
      <c r="P951" s="819" t="str">
        <f t="shared" si="561"/>
        <v/>
      </c>
      <c r="Q951" s="819" t="str">
        <f t="shared" si="562"/>
        <v/>
      </c>
    </row>
    <row r="952" spans="1:17" ht="14" customHeight="1">
      <c r="A952" s="621" t="s">
        <v>2603</v>
      </c>
      <c r="B952" s="559" t="s">
        <v>788</v>
      </c>
      <c r="C952" s="722">
        <v>0</v>
      </c>
      <c r="D952" s="722">
        <v>0</v>
      </c>
      <c r="E952" s="604">
        <f t="shared" si="576"/>
        <v>0</v>
      </c>
      <c r="F952" s="722">
        <v>0</v>
      </c>
      <c r="G952" s="604">
        <f t="shared" si="577"/>
        <v>0</v>
      </c>
      <c r="H952" s="605">
        <f>'Budget production - DÉTAIL'!G1123</f>
        <v>0</v>
      </c>
      <c r="I952" s="606">
        <f t="shared" si="578"/>
        <v>0</v>
      </c>
      <c r="J952" s="730"/>
      <c r="K952" s="419" t="s">
        <v>1646</v>
      </c>
      <c r="L952" s="419" t="s">
        <v>1646</v>
      </c>
      <c r="M952" s="419" t="s">
        <v>1646</v>
      </c>
      <c r="O952" s="819" t="str">
        <f t="shared" si="560"/>
        <v/>
      </c>
      <c r="P952" s="819" t="str">
        <f t="shared" si="561"/>
        <v/>
      </c>
      <c r="Q952" s="819" t="str">
        <f t="shared" si="562"/>
        <v/>
      </c>
    </row>
    <row r="953" spans="1:17" ht="14" customHeight="1">
      <c r="A953" s="621" t="s">
        <v>2314</v>
      </c>
      <c r="B953" s="609" t="s">
        <v>2604</v>
      </c>
      <c r="C953" s="610">
        <f t="shared" ref="C953:H953" si="583">SUM(C947:C952)</f>
        <v>0</v>
      </c>
      <c r="D953" s="610">
        <f t="shared" si="583"/>
        <v>0</v>
      </c>
      <c r="E953" s="610">
        <f t="shared" si="583"/>
        <v>0</v>
      </c>
      <c r="F953" s="610">
        <f t="shared" si="583"/>
        <v>0</v>
      </c>
      <c r="G953" s="610">
        <f t="shared" si="583"/>
        <v>0</v>
      </c>
      <c r="H953" s="610">
        <f t="shared" si="583"/>
        <v>0</v>
      </c>
      <c r="I953" s="611">
        <f t="shared" si="578"/>
        <v>0</v>
      </c>
      <c r="J953" s="813"/>
      <c r="K953" s="813"/>
      <c r="L953" s="813"/>
      <c r="M953" s="813"/>
      <c r="N953" s="813"/>
      <c r="O953" s="844"/>
      <c r="P953" s="844"/>
      <c r="Q953" s="844"/>
    </row>
    <row r="954" spans="1:17" ht="14" customHeight="1">
      <c r="A954" s="621"/>
      <c r="B954" s="613"/>
      <c r="C954" s="614"/>
      <c r="D954" s="614"/>
      <c r="E954" s="614"/>
      <c r="F954" s="614"/>
      <c r="G954" s="614"/>
      <c r="H954" s="614"/>
      <c r="I954" s="521"/>
      <c r="J954" s="520"/>
      <c r="K954" s="520"/>
      <c r="L954" s="520"/>
      <c r="M954" s="520"/>
      <c r="N954" s="520"/>
      <c r="O954" s="843"/>
      <c r="P954" s="843"/>
      <c r="Q954" s="843"/>
    </row>
    <row r="955" spans="1:17" ht="14" customHeight="1">
      <c r="A955" s="596" t="s">
        <v>1802</v>
      </c>
      <c r="B955" s="597" t="s">
        <v>1803</v>
      </c>
      <c r="C955" s="598"/>
      <c r="D955" s="614"/>
      <c r="E955" s="614"/>
      <c r="F955" s="614"/>
      <c r="G955" s="614"/>
      <c r="H955" s="614"/>
      <c r="I955" s="521"/>
      <c r="J955" s="520"/>
      <c r="K955" s="520"/>
      <c r="L955" s="520"/>
      <c r="M955" s="520"/>
      <c r="N955" s="520"/>
      <c r="O955" s="843"/>
      <c r="P955" s="843"/>
      <c r="Q955" s="843"/>
    </row>
    <row r="956" spans="1:17" ht="14" customHeight="1">
      <c r="A956" s="621" t="s">
        <v>2605</v>
      </c>
      <c r="B956" s="619" t="s">
        <v>2606</v>
      </c>
      <c r="C956" s="722">
        <v>0</v>
      </c>
      <c r="D956" s="722">
        <v>0</v>
      </c>
      <c r="E956" s="604">
        <f>+C956+D956</f>
        <v>0</v>
      </c>
      <c r="F956" s="722">
        <v>0</v>
      </c>
      <c r="G956" s="604">
        <f>+E956+F956</f>
        <v>0</v>
      </c>
      <c r="H956" s="605">
        <f>'Budget production - DÉTAIL'!G1128</f>
        <v>0</v>
      </c>
      <c r="I956" s="606">
        <f>+H956-G956</f>
        <v>0</v>
      </c>
      <c r="J956" s="730"/>
      <c r="K956" s="419" t="s">
        <v>1646</v>
      </c>
      <c r="L956" s="419" t="s">
        <v>1646</v>
      </c>
      <c r="M956" s="419" t="s">
        <v>1646</v>
      </c>
      <c r="O956" s="819" t="str">
        <f t="shared" si="560"/>
        <v/>
      </c>
      <c r="P956" s="819" t="str">
        <f t="shared" si="561"/>
        <v/>
      </c>
      <c r="Q956" s="819" t="str">
        <f t="shared" si="562"/>
        <v/>
      </c>
    </row>
    <row r="957" spans="1:17" ht="14" customHeight="1">
      <c r="A957" s="621" t="s">
        <v>2607</v>
      </c>
      <c r="B957" s="619" t="s">
        <v>1019</v>
      </c>
      <c r="C957" s="722">
        <v>0</v>
      </c>
      <c r="D957" s="722">
        <v>0</v>
      </c>
      <c r="E957" s="604">
        <f t="shared" ref="E957:E968" si="584">+C957+D957</f>
        <v>0</v>
      </c>
      <c r="F957" s="722">
        <v>0</v>
      </c>
      <c r="G957" s="604">
        <f t="shared" ref="G957:G968" si="585">+E957+F957</f>
        <v>0</v>
      </c>
      <c r="H957" s="605">
        <f>'Budget production - DÉTAIL'!G1129</f>
        <v>0</v>
      </c>
      <c r="I957" s="606">
        <f t="shared" ref="I957:I968" si="586">+H957-G957</f>
        <v>0</v>
      </c>
      <c r="J957" s="730"/>
      <c r="K957" s="419" t="s">
        <v>1646</v>
      </c>
      <c r="L957" s="419" t="s">
        <v>1646</v>
      </c>
      <c r="M957" s="419" t="s">
        <v>1646</v>
      </c>
      <c r="O957" s="819" t="str">
        <f t="shared" si="560"/>
        <v/>
      </c>
      <c r="P957" s="819" t="str">
        <f t="shared" si="561"/>
        <v/>
      </c>
      <c r="Q957" s="819" t="str">
        <f t="shared" si="562"/>
        <v/>
      </c>
    </row>
    <row r="958" spans="1:17" ht="14" customHeight="1">
      <c r="A958" s="621" t="s">
        <v>2608</v>
      </c>
      <c r="B958" s="619" t="s">
        <v>2609</v>
      </c>
      <c r="C958" s="722">
        <v>0</v>
      </c>
      <c r="D958" s="722">
        <v>0</v>
      </c>
      <c r="E958" s="604">
        <f t="shared" si="584"/>
        <v>0</v>
      </c>
      <c r="F958" s="722">
        <v>0</v>
      </c>
      <c r="G958" s="604">
        <f t="shared" si="585"/>
        <v>0</v>
      </c>
      <c r="H958" s="605">
        <f>'Budget production - DÉTAIL'!G1133</f>
        <v>0</v>
      </c>
      <c r="I958" s="606">
        <f t="shared" si="586"/>
        <v>0</v>
      </c>
      <c r="J958" s="730"/>
      <c r="K958" s="419" t="s">
        <v>1646</v>
      </c>
      <c r="L958" s="419" t="s">
        <v>1646</v>
      </c>
      <c r="M958" s="419" t="s">
        <v>1646</v>
      </c>
      <c r="O958" s="819" t="str">
        <f t="shared" si="560"/>
        <v/>
      </c>
      <c r="P958" s="819" t="str">
        <f t="shared" si="561"/>
        <v/>
      </c>
      <c r="Q958" s="819" t="str">
        <f t="shared" si="562"/>
        <v/>
      </c>
    </row>
    <row r="959" spans="1:17" ht="14" customHeight="1">
      <c r="A959" s="621" t="s">
        <v>2610</v>
      </c>
      <c r="B959" s="619" t="s">
        <v>2611</v>
      </c>
      <c r="C959" s="722">
        <v>0</v>
      </c>
      <c r="D959" s="722">
        <v>0</v>
      </c>
      <c r="E959" s="604">
        <f t="shared" si="584"/>
        <v>0</v>
      </c>
      <c r="F959" s="722">
        <v>0</v>
      </c>
      <c r="G959" s="604">
        <f t="shared" si="585"/>
        <v>0</v>
      </c>
      <c r="H959" s="605">
        <f>'Budget production - DÉTAIL'!G1134</f>
        <v>0</v>
      </c>
      <c r="I959" s="606">
        <f t="shared" si="586"/>
        <v>0</v>
      </c>
      <c r="J959" s="730"/>
      <c r="K959" s="419" t="s">
        <v>1646</v>
      </c>
      <c r="L959" s="419" t="s">
        <v>1646</v>
      </c>
      <c r="M959" s="419" t="s">
        <v>1646</v>
      </c>
      <c r="O959" s="819" t="str">
        <f t="shared" si="560"/>
        <v/>
      </c>
      <c r="P959" s="819" t="str">
        <f t="shared" si="561"/>
        <v/>
      </c>
      <c r="Q959" s="819" t="str">
        <f t="shared" si="562"/>
        <v/>
      </c>
    </row>
    <row r="960" spans="1:17" ht="14" customHeight="1">
      <c r="A960" s="621" t="s">
        <v>2612</v>
      </c>
      <c r="B960" s="619" t="s">
        <v>2613</v>
      </c>
      <c r="C960" s="722">
        <v>0</v>
      </c>
      <c r="D960" s="722">
        <v>0</v>
      </c>
      <c r="E960" s="604">
        <f t="shared" si="584"/>
        <v>0</v>
      </c>
      <c r="F960" s="722">
        <v>0</v>
      </c>
      <c r="G960" s="604">
        <f t="shared" si="585"/>
        <v>0</v>
      </c>
      <c r="H960" s="605">
        <f>'Budget production - DÉTAIL'!G1135</f>
        <v>0</v>
      </c>
      <c r="I960" s="606">
        <f t="shared" si="586"/>
        <v>0</v>
      </c>
      <c r="J960" s="730"/>
      <c r="K960" s="419" t="s">
        <v>1646</v>
      </c>
      <c r="L960" s="419" t="s">
        <v>1646</v>
      </c>
      <c r="M960" s="419" t="s">
        <v>1646</v>
      </c>
      <c r="O960" s="819" t="str">
        <f t="shared" si="560"/>
        <v/>
      </c>
      <c r="P960" s="819" t="str">
        <f t="shared" si="561"/>
        <v/>
      </c>
      <c r="Q960" s="819" t="str">
        <f t="shared" si="562"/>
        <v/>
      </c>
    </row>
    <row r="961" spans="1:17" ht="14" customHeight="1">
      <c r="A961" s="621" t="s">
        <v>2614</v>
      </c>
      <c r="B961" s="619" t="s">
        <v>2520</v>
      </c>
      <c r="C961" s="722">
        <v>0</v>
      </c>
      <c r="D961" s="722">
        <v>0</v>
      </c>
      <c r="E961" s="604">
        <f t="shared" si="584"/>
        <v>0</v>
      </c>
      <c r="F961" s="722">
        <v>0</v>
      </c>
      <c r="G961" s="604">
        <f t="shared" si="585"/>
        <v>0</v>
      </c>
      <c r="H961" s="605">
        <f>'Budget production - DÉTAIL'!G1136</f>
        <v>0</v>
      </c>
      <c r="I961" s="606">
        <f t="shared" si="586"/>
        <v>0</v>
      </c>
      <c r="J961" s="730"/>
      <c r="K961" s="419" t="s">
        <v>1646</v>
      </c>
      <c r="L961" s="419" t="s">
        <v>1646</v>
      </c>
      <c r="M961" s="419" t="s">
        <v>1646</v>
      </c>
      <c r="O961" s="819" t="str">
        <f t="shared" si="560"/>
        <v/>
      </c>
      <c r="P961" s="819" t="str">
        <f t="shared" si="561"/>
        <v/>
      </c>
      <c r="Q961" s="819" t="str">
        <f t="shared" si="562"/>
        <v/>
      </c>
    </row>
    <row r="962" spans="1:17" ht="14" customHeight="1">
      <c r="A962" s="621" t="s">
        <v>2615</v>
      </c>
      <c r="B962" s="619" t="s">
        <v>2522</v>
      </c>
      <c r="C962" s="722">
        <v>0</v>
      </c>
      <c r="D962" s="722">
        <v>0</v>
      </c>
      <c r="E962" s="604">
        <f t="shared" si="584"/>
        <v>0</v>
      </c>
      <c r="F962" s="722">
        <v>0</v>
      </c>
      <c r="G962" s="604">
        <f t="shared" si="585"/>
        <v>0</v>
      </c>
      <c r="H962" s="605">
        <f>'Budget production - DÉTAIL'!G1137</f>
        <v>0</v>
      </c>
      <c r="I962" s="606">
        <f t="shared" si="586"/>
        <v>0</v>
      </c>
      <c r="J962" s="730"/>
      <c r="K962" s="419" t="s">
        <v>1646</v>
      </c>
      <c r="L962" s="419" t="s">
        <v>1646</v>
      </c>
      <c r="M962" s="419" t="s">
        <v>1646</v>
      </c>
      <c r="O962" s="819" t="str">
        <f t="shared" si="560"/>
        <v/>
      </c>
      <c r="P962" s="819" t="str">
        <f t="shared" si="561"/>
        <v/>
      </c>
      <c r="Q962" s="819" t="str">
        <f t="shared" si="562"/>
        <v/>
      </c>
    </row>
    <row r="963" spans="1:17" ht="14" customHeight="1">
      <c r="A963" s="621" t="s">
        <v>2616</v>
      </c>
      <c r="B963" s="619" t="s">
        <v>2617</v>
      </c>
      <c r="C963" s="722">
        <v>0</v>
      </c>
      <c r="D963" s="722">
        <v>0</v>
      </c>
      <c r="E963" s="604">
        <f t="shared" si="584"/>
        <v>0</v>
      </c>
      <c r="F963" s="722">
        <v>0</v>
      </c>
      <c r="G963" s="604">
        <f t="shared" si="585"/>
        <v>0</v>
      </c>
      <c r="H963" s="605">
        <f>'Budget production - DÉTAIL'!G1138</f>
        <v>0</v>
      </c>
      <c r="I963" s="606">
        <f t="shared" si="586"/>
        <v>0</v>
      </c>
      <c r="J963" s="730"/>
      <c r="K963" s="419" t="s">
        <v>1646</v>
      </c>
      <c r="L963" s="419" t="s">
        <v>1646</v>
      </c>
      <c r="M963" s="419" t="s">
        <v>1646</v>
      </c>
      <c r="O963" s="819" t="str">
        <f t="shared" si="560"/>
        <v/>
      </c>
      <c r="P963" s="819" t="str">
        <f t="shared" si="561"/>
        <v/>
      </c>
      <c r="Q963" s="819" t="str">
        <f t="shared" si="562"/>
        <v/>
      </c>
    </row>
    <row r="964" spans="1:17" ht="14" customHeight="1">
      <c r="A964" s="621" t="s">
        <v>2618</v>
      </c>
      <c r="B964" s="619" t="s">
        <v>2619</v>
      </c>
      <c r="C964" s="722">
        <v>0</v>
      </c>
      <c r="D964" s="722">
        <v>0</v>
      </c>
      <c r="E964" s="604">
        <f>+C964+D964</f>
        <v>0</v>
      </c>
      <c r="F964" s="722">
        <v>0</v>
      </c>
      <c r="G964" s="604">
        <f>+E964+F964</f>
        <v>0</v>
      </c>
      <c r="H964" s="605">
        <f>'Budget production - DÉTAIL'!G1139</f>
        <v>0</v>
      </c>
      <c r="I964" s="606">
        <f t="shared" si="586"/>
        <v>0</v>
      </c>
      <c r="J964" s="730"/>
      <c r="K964" s="419" t="s">
        <v>1646</v>
      </c>
      <c r="L964" s="419" t="s">
        <v>1646</v>
      </c>
      <c r="M964" s="419" t="s">
        <v>1646</v>
      </c>
      <c r="O964" s="819" t="str">
        <f t="shared" si="560"/>
        <v/>
      </c>
      <c r="P964" s="819" t="str">
        <f t="shared" si="561"/>
        <v/>
      </c>
      <c r="Q964" s="819" t="str">
        <f t="shared" si="562"/>
        <v/>
      </c>
    </row>
    <row r="965" spans="1:17" ht="14" customHeight="1">
      <c r="A965" s="621" t="s">
        <v>2620</v>
      </c>
      <c r="B965" s="523" t="s">
        <v>2621</v>
      </c>
      <c r="C965" s="722">
        <v>0</v>
      </c>
      <c r="D965" s="722">
        <v>0</v>
      </c>
      <c r="E965" s="604">
        <f>+C965+D965</f>
        <v>0</v>
      </c>
      <c r="F965" s="722">
        <v>0</v>
      </c>
      <c r="G965" s="604">
        <f>+E965+F965</f>
        <v>0</v>
      </c>
      <c r="H965" s="605">
        <f>'Budget production - DÉTAIL'!G1140</f>
        <v>0</v>
      </c>
      <c r="I965" s="606">
        <f>+H965-G965</f>
        <v>0</v>
      </c>
      <c r="J965" s="730"/>
      <c r="K965" s="419" t="s">
        <v>1646</v>
      </c>
      <c r="L965" s="419" t="s">
        <v>1646</v>
      </c>
      <c r="M965" s="419" t="s">
        <v>1646</v>
      </c>
      <c r="O965" s="819" t="str">
        <f t="shared" si="560"/>
        <v/>
      </c>
      <c r="P965" s="819" t="str">
        <f t="shared" si="561"/>
        <v/>
      </c>
      <c r="Q965" s="819" t="str">
        <f t="shared" si="562"/>
        <v/>
      </c>
    </row>
    <row r="966" spans="1:17" ht="14" customHeight="1">
      <c r="A966" s="621" t="s">
        <v>2622</v>
      </c>
      <c r="B966" s="619" t="s">
        <v>2623</v>
      </c>
      <c r="C966" s="722">
        <v>0</v>
      </c>
      <c r="D966" s="722">
        <v>0</v>
      </c>
      <c r="E966" s="604">
        <f t="shared" si="584"/>
        <v>0</v>
      </c>
      <c r="F966" s="722">
        <v>0</v>
      </c>
      <c r="G966" s="604">
        <f t="shared" si="585"/>
        <v>0</v>
      </c>
      <c r="H966" s="605">
        <f>'Budget production - DÉTAIL'!G1141</f>
        <v>0</v>
      </c>
      <c r="I966" s="606">
        <f t="shared" si="586"/>
        <v>0</v>
      </c>
      <c r="J966" s="730"/>
      <c r="K966" s="419" t="s">
        <v>1646</v>
      </c>
      <c r="L966" s="419" t="s">
        <v>1646</v>
      </c>
      <c r="M966" s="419" t="s">
        <v>1646</v>
      </c>
      <c r="O966" s="819" t="str">
        <f t="shared" si="560"/>
        <v/>
      </c>
      <c r="P966" s="819" t="str">
        <f t="shared" si="561"/>
        <v/>
      </c>
      <c r="Q966" s="819" t="str">
        <f t="shared" si="562"/>
        <v/>
      </c>
    </row>
    <row r="967" spans="1:17" ht="14" customHeight="1">
      <c r="A967" s="621" t="s">
        <v>2624</v>
      </c>
      <c r="B967" s="523" t="s">
        <v>2625</v>
      </c>
      <c r="C967" s="722">
        <v>0</v>
      </c>
      <c r="D967" s="722">
        <v>0</v>
      </c>
      <c r="E967" s="604">
        <f>+C967+D967</f>
        <v>0</v>
      </c>
      <c r="F967" s="722">
        <v>0</v>
      </c>
      <c r="G967" s="604">
        <f>+E967+F967</f>
        <v>0</v>
      </c>
      <c r="H967" s="605">
        <f>'Budget production - DÉTAIL'!G1142</f>
        <v>0</v>
      </c>
      <c r="I967" s="606">
        <f t="shared" si="586"/>
        <v>0</v>
      </c>
      <c r="J967" s="730"/>
      <c r="K967" s="419" t="s">
        <v>1646</v>
      </c>
      <c r="L967" s="419" t="s">
        <v>1646</v>
      </c>
      <c r="M967" s="419" t="s">
        <v>1646</v>
      </c>
      <c r="O967" s="819" t="str">
        <f t="shared" si="560"/>
        <v/>
      </c>
      <c r="P967" s="819" t="str">
        <f t="shared" si="561"/>
        <v/>
      </c>
      <c r="Q967" s="819" t="str">
        <f t="shared" si="562"/>
        <v/>
      </c>
    </row>
    <row r="968" spans="1:17" ht="14" customHeight="1">
      <c r="A968" s="621" t="s">
        <v>2626</v>
      </c>
      <c r="B968" s="559" t="s">
        <v>788</v>
      </c>
      <c r="C968" s="722">
        <v>0</v>
      </c>
      <c r="D968" s="722">
        <v>0</v>
      </c>
      <c r="E968" s="604">
        <f t="shared" si="584"/>
        <v>0</v>
      </c>
      <c r="F968" s="722">
        <v>0</v>
      </c>
      <c r="G968" s="604">
        <f t="shared" si="585"/>
        <v>0</v>
      </c>
      <c r="H968" s="605">
        <f>'Budget production - DÉTAIL'!G1143</f>
        <v>0</v>
      </c>
      <c r="I968" s="606">
        <f t="shared" si="586"/>
        <v>0</v>
      </c>
      <c r="J968" s="730"/>
      <c r="K968" s="419" t="s">
        <v>1646</v>
      </c>
      <c r="L968" s="419" t="s">
        <v>1646</v>
      </c>
      <c r="M968" s="419" t="s">
        <v>1646</v>
      </c>
      <c r="O968" s="819" t="str">
        <f t="shared" si="560"/>
        <v/>
      </c>
      <c r="P968" s="819" t="str">
        <f t="shared" si="561"/>
        <v/>
      </c>
      <c r="Q968" s="819" t="str">
        <f t="shared" si="562"/>
        <v/>
      </c>
    </row>
    <row r="969" spans="1:17" ht="14" customHeight="1">
      <c r="A969" s="621" t="s">
        <v>2314</v>
      </c>
      <c r="B969" s="609" t="s">
        <v>2627</v>
      </c>
      <c r="C969" s="610">
        <f t="shared" ref="C969:H969" si="587">SUM(C956:C968)</f>
        <v>0</v>
      </c>
      <c r="D969" s="610">
        <f t="shared" si="587"/>
        <v>0</v>
      </c>
      <c r="E969" s="610">
        <f t="shared" si="587"/>
        <v>0</v>
      </c>
      <c r="F969" s="610">
        <f t="shared" si="587"/>
        <v>0</v>
      </c>
      <c r="G969" s="610">
        <f t="shared" si="587"/>
        <v>0</v>
      </c>
      <c r="H969" s="610">
        <f t="shared" si="587"/>
        <v>0</v>
      </c>
      <c r="I969" s="611">
        <f>+H969-G969</f>
        <v>0</v>
      </c>
      <c r="J969" s="813"/>
      <c r="K969" s="813"/>
      <c r="L969" s="813"/>
      <c r="M969" s="813"/>
      <c r="N969" s="813"/>
      <c r="O969" s="844"/>
      <c r="P969" s="844"/>
      <c r="Q969" s="844"/>
    </row>
    <row r="970" spans="1:17" ht="14" customHeight="1">
      <c r="A970" s="621"/>
      <c r="B970" s="613"/>
      <c r="C970" s="614"/>
      <c r="D970" s="614"/>
      <c r="E970" s="614"/>
      <c r="F970" s="614"/>
      <c r="G970" s="614"/>
      <c r="H970" s="614"/>
      <c r="I970" s="521"/>
      <c r="J970" s="520"/>
      <c r="K970" s="520"/>
      <c r="L970" s="520"/>
      <c r="M970" s="520"/>
      <c r="N970" s="520"/>
      <c r="O970" s="843"/>
      <c r="P970" s="843"/>
      <c r="Q970" s="843"/>
    </row>
    <row r="971" spans="1:17" ht="14" customHeight="1">
      <c r="A971" s="596" t="s">
        <v>1804</v>
      </c>
      <c r="B971" s="597" t="s">
        <v>645</v>
      </c>
      <c r="C971" s="598"/>
      <c r="D971" s="614"/>
      <c r="E971" s="614"/>
      <c r="F971" s="614"/>
      <c r="G971" s="614"/>
      <c r="H971" s="614"/>
      <c r="I971" s="521"/>
      <c r="J971" s="520"/>
      <c r="K971" s="520"/>
      <c r="L971" s="520"/>
      <c r="M971" s="520"/>
      <c r="N971" s="520"/>
      <c r="O971" s="843"/>
      <c r="P971" s="843"/>
      <c r="Q971" s="843"/>
    </row>
    <row r="972" spans="1:17" ht="14" customHeight="1">
      <c r="A972" s="621" t="s">
        <v>1804</v>
      </c>
      <c r="C972" s="722">
        <v>0</v>
      </c>
      <c r="D972" s="722">
        <v>0</v>
      </c>
      <c r="E972" s="604">
        <f>+C972+D972</f>
        <v>0</v>
      </c>
      <c r="F972" s="722">
        <v>0</v>
      </c>
      <c r="G972" s="604">
        <f>+E972+F972</f>
        <v>0</v>
      </c>
      <c r="H972" s="605">
        <f>'Budget production - DÉTAIL'!G1148</f>
        <v>0</v>
      </c>
      <c r="I972" s="606">
        <f t="shared" ref="I972:I993" si="588">+H972-G972</f>
        <v>0</v>
      </c>
      <c r="J972" s="730"/>
      <c r="K972" s="419" t="s">
        <v>1646</v>
      </c>
      <c r="L972" s="419" t="s">
        <v>1646</v>
      </c>
      <c r="M972" s="419" t="s">
        <v>1646</v>
      </c>
      <c r="O972" s="819" t="str">
        <f t="shared" si="560"/>
        <v/>
      </c>
      <c r="P972" s="819" t="str">
        <f t="shared" si="561"/>
        <v/>
      </c>
      <c r="Q972" s="819" t="str">
        <f t="shared" si="562"/>
        <v/>
      </c>
    </row>
    <row r="973" spans="1:17" ht="14" customHeight="1">
      <c r="A973" s="640"/>
      <c r="C973" s="722">
        <v>0</v>
      </c>
      <c r="D973" s="722">
        <v>0</v>
      </c>
      <c r="E973" s="604">
        <f t="shared" ref="E973:E981" si="589">+C973+D973</f>
        <v>0</v>
      </c>
      <c r="F973" s="722">
        <v>0</v>
      </c>
      <c r="G973" s="604">
        <f t="shared" ref="G973:G981" si="590">+E973+F973</f>
        <v>0</v>
      </c>
      <c r="H973" s="605">
        <f>'Budget production - DÉTAIL'!G1149</f>
        <v>0</v>
      </c>
      <c r="I973" s="606">
        <f t="shared" ref="I973:I981" si="591">+H973-G973</f>
        <v>0</v>
      </c>
      <c r="J973" s="730"/>
      <c r="K973" s="419" t="s">
        <v>1646</v>
      </c>
      <c r="L973" s="419" t="s">
        <v>1646</v>
      </c>
      <c r="M973" s="419" t="s">
        <v>1646</v>
      </c>
      <c r="O973" s="819" t="str">
        <f t="shared" ref="O973:O981" si="592">IF(OR(K973="Oui",K973="Yes"),G973,"")</f>
        <v/>
      </c>
      <c r="P973" s="819" t="str">
        <f t="shared" ref="P973:P981" si="593">IF(OR(L973="Oui",L973="Yes"),G973,"")</f>
        <v/>
      </c>
      <c r="Q973" s="819" t="str">
        <f t="shared" ref="Q973:Q981" si="594">IF(OR(M973="Oui",M973="Yes"),G973,"")</f>
        <v/>
      </c>
    </row>
    <row r="974" spans="1:17" ht="14" customHeight="1">
      <c r="A974" s="640"/>
      <c r="C974" s="722">
        <v>0</v>
      </c>
      <c r="D974" s="722">
        <v>0</v>
      </c>
      <c r="E974" s="604">
        <f t="shared" si="589"/>
        <v>0</v>
      </c>
      <c r="F974" s="722">
        <v>0</v>
      </c>
      <c r="G974" s="604">
        <f t="shared" si="590"/>
        <v>0</v>
      </c>
      <c r="H974" s="605">
        <f>'Budget production - DÉTAIL'!G1150</f>
        <v>0</v>
      </c>
      <c r="I974" s="606">
        <f t="shared" si="591"/>
        <v>0</v>
      </c>
      <c r="J974" s="730"/>
      <c r="K974" s="419" t="s">
        <v>1646</v>
      </c>
      <c r="L974" s="419" t="s">
        <v>1646</v>
      </c>
      <c r="M974" s="419" t="s">
        <v>1646</v>
      </c>
      <c r="O974" s="819" t="str">
        <f t="shared" si="592"/>
        <v/>
      </c>
      <c r="P974" s="819" t="str">
        <f t="shared" si="593"/>
        <v/>
      </c>
      <c r="Q974" s="819" t="str">
        <f t="shared" si="594"/>
        <v/>
      </c>
    </row>
    <row r="975" spans="1:17" ht="14" customHeight="1">
      <c r="A975" s="640"/>
      <c r="C975" s="722">
        <v>0</v>
      </c>
      <c r="D975" s="722">
        <v>0</v>
      </c>
      <c r="E975" s="604">
        <f t="shared" si="589"/>
        <v>0</v>
      </c>
      <c r="F975" s="722">
        <v>0</v>
      </c>
      <c r="G975" s="604">
        <f t="shared" si="590"/>
        <v>0</v>
      </c>
      <c r="H975" s="605">
        <f>'Budget production - DÉTAIL'!G1151</f>
        <v>0</v>
      </c>
      <c r="I975" s="606">
        <f t="shared" si="591"/>
        <v>0</v>
      </c>
      <c r="J975" s="730"/>
      <c r="K975" s="419" t="s">
        <v>1646</v>
      </c>
      <c r="L975" s="419" t="s">
        <v>1646</v>
      </c>
      <c r="M975" s="419" t="s">
        <v>1646</v>
      </c>
      <c r="O975" s="819" t="str">
        <f t="shared" si="592"/>
        <v/>
      </c>
      <c r="P975" s="819" t="str">
        <f t="shared" si="593"/>
        <v/>
      </c>
      <c r="Q975" s="819" t="str">
        <f t="shared" si="594"/>
        <v/>
      </c>
    </row>
    <row r="976" spans="1:17" ht="14" customHeight="1">
      <c r="A976" s="640"/>
      <c r="C976" s="722">
        <v>0</v>
      </c>
      <c r="D976" s="722">
        <v>0</v>
      </c>
      <c r="E976" s="604">
        <f t="shared" si="589"/>
        <v>0</v>
      </c>
      <c r="F976" s="722">
        <v>0</v>
      </c>
      <c r="G976" s="604">
        <f t="shared" si="590"/>
        <v>0</v>
      </c>
      <c r="H976" s="605">
        <f>'Budget production - DÉTAIL'!G1152</f>
        <v>0</v>
      </c>
      <c r="I976" s="606">
        <f t="shared" si="591"/>
        <v>0</v>
      </c>
      <c r="J976" s="730"/>
      <c r="K976" s="419" t="s">
        <v>1646</v>
      </c>
      <c r="L976" s="419" t="s">
        <v>1646</v>
      </c>
      <c r="M976" s="419" t="s">
        <v>1646</v>
      </c>
      <c r="O976" s="819" t="str">
        <f t="shared" si="592"/>
        <v/>
      </c>
      <c r="P976" s="819" t="str">
        <f t="shared" si="593"/>
        <v/>
      </c>
      <c r="Q976" s="819" t="str">
        <f t="shared" si="594"/>
        <v/>
      </c>
    </row>
    <row r="977" spans="1:17" ht="14" customHeight="1">
      <c r="A977" s="640"/>
      <c r="C977" s="722">
        <v>0</v>
      </c>
      <c r="D977" s="722">
        <v>0</v>
      </c>
      <c r="E977" s="604">
        <f t="shared" si="589"/>
        <v>0</v>
      </c>
      <c r="F977" s="722">
        <v>0</v>
      </c>
      <c r="G977" s="604">
        <f t="shared" si="590"/>
        <v>0</v>
      </c>
      <c r="H977" s="605">
        <f>'Budget production - DÉTAIL'!G1153</f>
        <v>0</v>
      </c>
      <c r="I977" s="606">
        <f t="shared" si="591"/>
        <v>0</v>
      </c>
      <c r="J977" s="730"/>
      <c r="K977" s="419" t="s">
        <v>1646</v>
      </c>
      <c r="L977" s="419" t="s">
        <v>1646</v>
      </c>
      <c r="M977" s="419" t="s">
        <v>1646</v>
      </c>
      <c r="O977" s="819" t="str">
        <f t="shared" si="592"/>
        <v/>
      </c>
      <c r="P977" s="819" t="str">
        <f t="shared" si="593"/>
        <v/>
      </c>
      <c r="Q977" s="819" t="str">
        <f t="shared" si="594"/>
        <v/>
      </c>
    </row>
    <row r="978" spans="1:17" ht="14" customHeight="1">
      <c r="A978" s="640"/>
      <c r="C978" s="722">
        <v>0</v>
      </c>
      <c r="D978" s="722">
        <v>0</v>
      </c>
      <c r="E978" s="604">
        <f t="shared" si="589"/>
        <v>0</v>
      </c>
      <c r="F978" s="722">
        <v>0</v>
      </c>
      <c r="G978" s="604">
        <f t="shared" si="590"/>
        <v>0</v>
      </c>
      <c r="H978" s="605">
        <f>'Budget production - DÉTAIL'!G1154</f>
        <v>0</v>
      </c>
      <c r="I978" s="606">
        <f t="shared" si="591"/>
        <v>0</v>
      </c>
      <c r="J978" s="730"/>
      <c r="K978" s="419" t="s">
        <v>1646</v>
      </c>
      <c r="L978" s="419" t="s">
        <v>1646</v>
      </c>
      <c r="M978" s="419" t="s">
        <v>1646</v>
      </c>
      <c r="O978" s="819" t="str">
        <f t="shared" si="592"/>
        <v/>
      </c>
      <c r="P978" s="819" t="str">
        <f t="shared" si="593"/>
        <v/>
      </c>
      <c r="Q978" s="819" t="str">
        <f t="shared" si="594"/>
        <v/>
      </c>
    </row>
    <row r="979" spans="1:17" ht="14" customHeight="1">
      <c r="A979" s="640"/>
      <c r="C979" s="722">
        <v>0</v>
      </c>
      <c r="D979" s="722">
        <v>0</v>
      </c>
      <c r="E979" s="604">
        <f t="shared" si="589"/>
        <v>0</v>
      </c>
      <c r="F979" s="722">
        <v>0</v>
      </c>
      <c r="G979" s="604">
        <f t="shared" si="590"/>
        <v>0</v>
      </c>
      <c r="H979" s="605">
        <f>'Budget production - DÉTAIL'!G1155</f>
        <v>0</v>
      </c>
      <c r="I979" s="606">
        <f t="shared" si="591"/>
        <v>0</v>
      </c>
      <c r="J979" s="730"/>
      <c r="K979" s="419" t="s">
        <v>1646</v>
      </c>
      <c r="L979" s="419" t="s">
        <v>1646</v>
      </c>
      <c r="M979" s="419" t="s">
        <v>1646</v>
      </c>
      <c r="O979" s="819" t="str">
        <f t="shared" si="592"/>
        <v/>
      </c>
      <c r="P979" s="819" t="str">
        <f t="shared" si="593"/>
        <v/>
      </c>
      <c r="Q979" s="819" t="str">
        <f t="shared" si="594"/>
        <v/>
      </c>
    </row>
    <row r="980" spans="1:17" ht="14" customHeight="1">
      <c r="A980" s="640"/>
      <c r="C980" s="722">
        <v>0</v>
      </c>
      <c r="D980" s="722">
        <v>0</v>
      </c>
      <c r="E980" s="604">
        <f t="shared" si="589"/>
        <v>0</v>
      </c>
      <c r="F980" s="722">
        <v>0</v>
      </c>
      <c r="G980" s="604">
        <f t="shared" si="590"/>
        <v>0</v>
      </c>
      <c r="H980" s="605">
        <f>'Budget production - DÉTAIL'!G1156</f>
        <v>0</v>
      </c>
      <c r="I980" s="606">
        <f t="shared" si="591"/>
        <v>0</v>
      </c>
      <c r="J980" s="730"/>
      <c r="K980" s="419" t="s">
        <v>1646</v>
      </c>
      <c r="L980" s="419" t="s">
        <v>1646</v>
      </c>
      <c r="M980" s="419" t="s">
        <v>1646</v>
      </c>
      <c r="O980" s="819" t="str">
        <f t="shared" si="592"/>
        <v/>
      </c>
      <c r="P980" s="819" t="str">
        <f t="shared" si="593"/>
        <v/>
      </c>
      <c r="Q980" s="819" t="str">
        <f t="shared" si="594"/>
        <v/>
      </c>
    </row>
    <row r="981" spans="1:17" ht="14" customHeight="1">
      <c r="A981" s="640"/>
      <c r="C981" s="722">
        <v>0</v>
      </c>
      <c r="D981" s="722">
        <v>0</v>
      </c>
      <c r="E981" s="604">
        <f t="shared" si="589"/>
        <v>0</v>
      </c>
      <c r="F981" s="722">
        <v>0</v>
      </c>
      <c r="G981" s="604">
        <f t="shared" si="590"/>
        <v>0</v>
      </c>
      <c r="H981" s="605">
        <f>'Budget production - DÉTAIL'!G1157</f>
        <v>0</v>
      </c>
      <c r="I981" s="606">
        <f t="shared" si="591"/>
        <v>0</v>
      </c>
      <c r="J981" s="730"/>
      <c r="K981" s="419" t="s">
        <v>1646</v>
      </c>
      <c r="L981" s="419" t="s">
        <v>1646</v>
      </c>
      <c r="M981" s="419" t="s">
        <v>1646</v>
      </c>
      <c r="O981" s="819" t="str">
        <f t="shared" si="592"/>
        <v/>
      </c>
      <c r="P981" s="819" t="str">
        <f t="shared" si="593"/>
        <v/>
      </c>
      <c r="Q981" s="819" t="str">
        <f t="shared" si="594"/>
        <v/>
      </c>
    </row>
    <row r="982" spans="1:17" ht="14" customHeight="1">
      <c r="A982" s="640"/>
      <c r="C982" s="722">
        <v>0</v>
      </c>
      <c r="D982" s="722">
        <v>0</v>
      </c>
      <c r="E982" s="604">
        <f t="shared" ref="E982:E993" si="595">+C982+D982</f>
        <v>0</v>
      </c>
      <c r="F982" s="722">
        <v>0</v>
      </c>
      <c r="G982" s="604">
        <f t="shared" ref="G982:G993" si="596">+E982+F982</f>
        <v>0</v>
      </c>
      <c r="H982" s="605">
        <f>'Budget production - DÉTAIL'!G1158</f>
        <v>0</v>
      </c>
      <c r="I982" s="606">
        <f t="shared" si="588"/>
        <v>0</v>
      </c>
      <c r="J982" s="730"/>
      <c r="K982" s="419" t="s">
        <v>1646</v>
      </c>
      <c r="L982" s="419" t="s">
        <v>1646</v>
      </c>
      <c r="M982" s="419" t="s">
        <v>1646</v>
      </c>
      <c r="O982" s="819" t="str">
        <f t="shared" si="560"/>
        <v/>
      </c>
      <c r="P982" s="819" t="str">
        <f t="shared" si="561"/>
        <v/>
      </c>
      <c r="Q982" s="819" t="str">
        <f t="shared" si="562"/>
        <v/>
      </c>
    </row>
    <row r="983" spans="1:17" ht="14" customHeight="1">
      <c r="A983" s="640"/>
      <c r="C983" s="722">
        <v>0</v>
      </c>
      <c r="D983" s="722">
        <v>0</v>
      </c>
      <c r="E983" s="604">
        <f t="shared" si="595"/>
        <v>0</v>
      </c>
      <c r="F983" s="722">
        <v>0</v>
      </c>
      <c r="G983" s="604">
        <f t="shared" si="596"/>
        <v>0</v>
      </c>
      <c r="H983" s="605">
        <f>'Budget production - DÉTAIL'!G1159</f>
        <v>0</v>
      </c>
      <c r="I983" s="606">
        <f t="shared" si="588"/>
        <v>0</v>
      </c>
      <c r="J983" s="730"/>
      <c r="K983" s="419" t="s">
        <v>1646</v>
      </c>
      <c r="L983" s="419" t="s">
        <v>1646</v>
      </c>
      <c r="M983" s="419" t="s">
        <v>1646</v>
      </c>
      <c r="O983" s="819" t="str">
        <f t="shared" si="560"/>
        <v/>
      </c>
      <c r="P983" s="819" t="str">
        <f t="shared" si="561"/>
        <v/>
      </c>
      <c r="Q983" s="819" t="str">
        <f t="shared" si="562"/>
        <v/>
      </c>
    </row>
    <row r="984" spans="1:17" ht="14" customHeight="1">
      <c r="A984" s="640"/>
      <c r="C984" s="722">
        <v>0</v>
      </c>
      <c r="D984" s="722">
        <v>0</v>
      </c>
      <c r="E984" s="604">
        <f t="shared" si="595"/>
        <v>0</v>
      </c>
      <c r="F984" s="722">
        <v>0</v>
      </c>
      <c r="G984" s="604">
        <f t="shared" si="596"/>
        <v>0</v>
      </c>
      <c r="H984" s="605">
        <f>'Budget production - DÉTAIL'!G1160</f>
        <v>0</v>
      </c>
      <c r="I984" s="606">
        <f t="shared" si="588"/>
        <v>0</v>
      </c>
      <c r="J984" s="730"/>
      <c r="K984" s="419" t="s">
        <v>1646</v>
      </c>
      <c r="L984" s="419" t="s">
        <v>1646</v>
      </c>
      <c r="M984" s="419" t="s">
        <v>1646</v>
      </c>
      <c r="O984" s="819" t="str">
        <f t="shared" si="560"/>
        <v/>
      </c>
      <c r="P984" s="819" t="str">
        <f t="shared" si="561"/>
        <v/>
      </c>
      <c r="Q984" s="819" t="str">
        <f t="shared" si="562"/>
        <v/>
      </c>
    </row>
    <row r="985" spans="1:17" ht="14" customHeight="1">
      <c r="A985" s="640"/>
      <c r="C985" s="722">
        <v>0</v>
      </c>
      <c r="D985" s="722">
        <v>0</v>
      </c>
      <c r="E985" s="604">
        <f t="shared" ref="E985:E987" si="597">+C985+D985</f>
        <v>0</v>
      </c>
      <c r="F985" s="722">
        <v>0</v>
      </c>
      <c r="G985" s="604">
        <f t="shared" ref="G985:G987" si="598">+E985+F985</f>
        <v>0</v>
      </c>
      <c r="H985" s="605">
        <f>'Budget production - DÉTAIL'!G1161</f>
        <v>0</v>
      </c>
      <c r="I985" s="606">
        <f t="shared" ref="I985:I987" si="599">+H985-G985</f>
        <v>0</v>
      </c>
      <c r="J985" s="730"/>
      <c r="K985" s="419" t="s">
        <v>1646</v>
      </c>
      <c r="L985" s="419" t="s">
        <v>1646</v>
      </c>
      <c r="M985" s="419" t="s">
        <v>1646</v>
      </c>
      <c r="O985" s="819" t="str">
        <f t="shared" ref="O985:O987" si="600">IF(OR(K985="Oui",K985="Yes"),G985,"")</f>
        <v/>
      </c>
      <c r="P985" s="819" t="str">
        <f t="shared" ref="P985:P987" si="601">IF(OR(L985="Oui",L985="Yes"),G985,"")</f>
        <v/>
      </c>
      <c r="Q985" s="819" t="str">
        <f t="shared" ref="Q985:Q987" si="602">IF(OR(M985="Oui",M985="Yes"),G985,"")</f>
        <v/>
      </c>
    </row>
    <row r="986" spans="1:17" ht="14" customHeight="1">
      <c r="A986" s="640"/>
      <c r="C986" s="722">
        <v>0</v>
      </c>
      <c r="D986" s="722">
        <v>0</v>
      </c>
      <c r="E986" s="604">
        <f t="shared" si="597"/>
        <v>0</v>
      </c>
      <c r="F986" s="722">
        <v>0</v>
      </c>
      <c r="G986" s="604">
        <f t="shared" si="598"/>
        <v>0</v>
      </c>
      <c r="H986" s="605">
        <f>'Budget production - DÉTAIL'!G1162</f>
        <v>0</v>
      </c>
      <c r="I986" s="606">
        <f t="shared" si="599"/>
        <v>0</v>
      </c>
      <c r="J986" s="730"/>
      <c r="K986" s="419" t="s">
        <v>1646</v>
      </c>
      <c r="L986" s="419" t="s">
        <v>1646</v>
      </c>
      <c r="M986" s="419" t="s">
        <v>1646</v>
      </c>
      <c r="O986" s="819" t="str">
        <f t="shared" si="600"/>
        <v/>
      </c>
      <c r="P986" s="819" t="str">
        <f t="shared" si="601"/>
        <v/>
      </c>
      <c r="Q986" s="819" t="str">
        <f t="shared" si="602"/>
        <v/>
      </c>
    </row>
    <row r="987" spans="1:17" ht="14" customHeight="1">
      <c r="A987" s="640"/>
      <c r="C987" s="722">
        <v>0</v>
      </c>
      <c r="D987" s="722">
        <v>0</v>
      </c>
      <c r="E987" s="604">
        <f t="shared" si="597"/>
        <v>0</v>
      </c>
      <c r="F987" s="722">
        <v>0</v>
      </c>
      <c r="G987" s="604">
        <f t="shared" si="598"/>
        <v>0</v>
      </c>
      <c r="H987" s="605">
        <f>'Budget production - DÉTAIL'!G1163</f>
        <v>0</v>
      </c>
      <c r="I987" s="606">
        <f t="shared" si="599"/>
        <v>0</v>
      </c>
      <c r="J987" s="730"/>
      <c r="K987" s="419" t="s">
        <v>1646</v>
      </c>
      <c r="L987" s="419" t="s">
        <v>1646</v>
      </c>
      <c r="M987" s="419" t="s">
        <v>1646</v>
      </c>
      <c r="O987" s="819" t="str">
        <f t="shared" si="600"/>
        <v/>
      </c>
      <c r="P987" s="819" t="str">
        <f t="shared" si="601"/>
        <v/>
      </c>
      <c r="Q987" s="819" t="str">
        <f t="shared" si="602"/>
        <v/>
      </c>
    </row>
    <row r="988" spans="1:17" ht="14" customHeight="1">
      <c r="A988" s="640"/>
      <c r="C988" s="722">
        <v>0</v>
      </c>
      <c r="D988" s="722">
        <v>0</v>
      </c>
      <c r="E988" s="604">
        <f t="shared" si="595"/>
        <v>0</v>
      </c>
      <c r="F988" s="722">
        <v>0</v>
      </c>
      <c r="G988" s="604">
        <f t="shared" si="596"/>
        <v>0</v>
      </c>
      <c r="H988" s="605">
        <f>'Budget production - DÉTAIL'!G1164</f>
        <v>0</v>
      </c>
      <c r="I988" s="606">
        <f t="shared" si="588"/>
        <v>0</v>
      </c>
      <c r="J988" s="730"/>
      <c r="K988" s="419" t="s">
        <v>1646</v>
      </c>
      <c r="L988" s="419" t="s">
        <v>1646</v>
      </c>
      <c r="M988" s="419" t="s">
        <v>1646</v>
      </c>
      <c r="O988" s="819" t="str">
        <f t="shared" ref="O988:O1056" si="603">IF(OR(K988="Oui",K988="Yes"),G988,"")</f>
        <v/>
      </c>
      <c r="P988" s="819" t="str">
        <f t="shared" ref="P988:P1056" si="604">IF(OR(L988="Oui",L988="Yes"),G988,"")</f>
        <v/>
      </c>
      <c r="Q988" s="819" t="str">
        <f t="shared" ref="Q988:Q1056" si="605">IF(OR(M988="Oui",M988="Yes"),G988,"")</f>
        <v/>
      </c>
    </row>
    <row r="989" spans="1:17" ht="14" customHeight="1">
      <c r="A989" s="640"/>
      <c r="C989" s="722">
        <v>0</v>
      </c>
      <c r="D989" s="722">
        <v>0</v>
      </c>
      <c r="E989" s="604">
        <f t="shared" si="595"/>
        <v>0</v>
      </c>
      <c r="F989" s="722">
        <v>0</v>
      </c>
      <c r="G989" s="604">
        <f t="shared" si="596"/>
        <v>0</v>
      </c>
      <c r="H989" s="605">
        <f>'Budget production - DÉTAIL'!G1165</f>
        <v>0</v>
      </c>
      <c r="I989" s="606">
        <f t="shared" si="588"/>
        <v>0</v>
      </c>
      <c r="J989" s="730"/>
      <c r="K989" s="419" t="s">
        <v>1646</v>
      </c>
      <c r="L989" s="419" t="s">
        <v>1646</v>
      </c>
      <c r="M989" s="419" t="s">
        <v>1646</v>
      </c>
      <c r="O989" s="819" t="str">
        <f t="shared" si="603"/>
        <v/>
      </c>
      <c r="P989" s="819" t="str">
        <f t="shared" si="604"/>
        <v/>
      </c>
      <c r="Q989" s="819" t="str">
        <f t="shared" si="605"/>
        <v/>
      </c>
    </row>
    <row r="990" spans="1:17" ht="14" customHeight="1">
      <c r="A990" s="640"/>
      <c r="C990" s="722">
        <v>0</v>
      </c>
      <c r="D990" s="722">
        <v>0</v>
      </c>
      <c r="E990" s="604">
        <f t="shared" si="595"/>
        <v>0</v>
      </c>
      <c r="F990" s="722">
        <v>0</v>
      </c>
      <c r="G990" s="604">
        <f t="shared" si="596"/>
        <v>0</v>
      </c>
      <c r="H990" s="605">
        <f>'Budget production - DÉTAIL'!G1166</f>
        <v>0</v>
      </c>
      <c r="I990" s="606">
        <f t="shared" si="588"/>
        <v>0</v>
      </c>
      <c r="J990" s="730"/>
      <c r="K990" s="419" t="s">
        <v>1646</v>
      </c>
      <c r="L990" s="419" t="s">
        <v>1646</v>
      </c>
      <c r="M990" s="419" t="s">
        <v>1646</v>
      </c>
      <c r="O990" s="819" t="str">
        <f t="shared" si="603"/>
        <v/>
      </c>
      <c r="P990" s="819" t="str">
        <f t="shared" si="604"/>
        <v/>
      </c>
      <c r="Q990" s="819" t="str">
        <f t="shared" si="605"/>
        <v/>
      </c>
    </row>
    <row r="991" spans="1:17" ht="14" customHeight="1">
      <c r="A991" s="640"/>
      <c r="C991" s="722">
        <v>0</v>
      </c>
      <c r="D991" s="722">
        <v>0</v>
      </c>
      <c r="E991" s="604">
        <f t="shared" si="595"/>
        <v>0</v>
      </c>
      <c r="F991" s="722">
        <v>0</v>
      </c>
      <c r="G991" s="604">
        <f t="shared" si="596"/>
        <v>0</v>
      </c>
      <c r="H991" s="605">
        <f>'Budget production - DÉTAIL'!G1167</f>
        <v>0</v>
      </c>
      <c r="I991" s="606">
        <f t="shared" si="588"/>
        <v>0</v>
      </c>
      <c r="J991" s="730"/>
      <c r="K991" s="419" t="s">
        <v>1646</v>
      </c>
      <c r="L991" s="419" t="s">
        <v>1646</v>
      </c>
      <c r="M991" s="419" t="s">
        <v>1646</v>
      </c>
      <c r="O991" s="819" t="str">
        <f t="shared" si="603"/>
        <v/>
      </c>
      <c r="P991" s="819" t="str">
        <f t="shared" si="604"/>
        <v/>
      </c>
      <c r="Q991" s="819" t="str">
        <f t="shared" si="605"/>
        <v/>
      </c>
    </row>
    <row r="992" spans="1:17" ht="14" customHeight="1">
      <c r="A992" s="640"/>
      <c r="C992" s="722">
        <v>0</v>
      </c>
      <c r="D992" s="722">
        <v>0</v>
      </c>
      <c r="E992" s="604">
        <f t="shared" si="595"/>
        <v>0</v>
      </c>
      <c r="F992" s="722">
        <v>0</v>
      </c>
      <c r="G992" s="604">
        <f t="shared" si="596"/>
        <v>0</v>
      </c>
      <c r="H992" s="605">
        <f>'Budget production - DÉTAIL'!G1168</f>
        <v>0</v>
      </c>
      <c r="I992" s="606">
        <f t="shared" si="588"/>
        <v>0</v>
      </c>
      <c r="J992" s="730"/>
      <c r="K992" s="419" t="s">
        <v>1646</v>
      </c>
      <c r="L992" s="419" t="s">
        <v>1646</v>
      </c>
      <c r="M992" s="419" t="s">
        <v>1646</v>
      </c>
      <c r="O992" s="819" t="str">
        <f t="shared" si="603"/>
        <v/>
      </c>
      <c r="P992" s="819" t="str">
        <f t="shared" si="604"/>
        <v/>
      </c>
      <c r="Q992" s="819" t="str">
        <f t="shared" si="605"/>
        <v/>
      </c>
    </row>
    <row r="993" spans="1:67" ht="14" customHeight="1">
      <c r="A993" s="640"/>
      <c r="C993" s="722">
        <v>0</v>
      </c>
      <c r="D993" s="722">
        <v>0</v>
      </c>
      <c r="E993" s="604">
        <f t="shared" si="595"/>
        <v>0</v>
      </c>
      <c r="F993" s="722">
        <v>0</v>
      </c>
      <c r="G993" s="604">
        <f t="shared" si="596"/>
        <v>0</v>
      </c>
      <c r="H993" s="605">
        <f>'Budget production - DÉTAIL'!G1169</f>
        <v>0</v>
      </c>
      <c r="I993" s="606">
        <f t="shared" si="588"/>
        <v>0</v>
      </c>
      <c r="J993" s="730"/>
      <c r="K993" s="419" t="s">
        <v>1646</v>
      </c>
      <c r="L993" s="419" t="s">
        <v>1646</v>
      </c>
      <c r="M993" s="419" t="s">
        <v>1646</v>
      </c>
      <c r="O993" s="819" t="str">
        <f t="shared" si="603"/>
        <v/>
      </c>
      <c r="P993" s="819" t="str">
        <f t="shared" si="604"/>
        <v/>
      </c>
      <c r="Q993" s="819" t="str">
        <f t="shared" si="605"/>
        <v/>
      </c>
    </row>
    <row r="994" spans="1:67" ht="14" customHeight="1" thickBot="1">
      <c r="A994" s="621" t="s">
        <v>2314</v>
      </c>
      <c r="B994" s="609" t="s">
        <v>2628</v>
      </c>
      <c r="C994" s="610">
        <f t="shared" ref="C994:G994" si="606">SUM(C972:C993)</f>
        <v>0</v>
      </c>
      <c r="D994" s="610">
        <f t="shared" si="606"/>
        <v>0</v>
      </c>
      <c r="E994" s="610">
        <f t="shared" si="606"/>
        <v>0</v>
      </c>
      <c r="F994" s="610">
        <f t="shared" si="606"/>
        <v>0</v>
      </c>
      <c r="G994" s="610">
        <f t="shared" si="606"/>
        <v>0</v>
      </c>
      <c r="H994" s="610">
        <f>SUM(H972:H993)</f>
        <v>0</v>
      </c>
      <c r="I994" s="611">
        <f>+H994-G994</f>
        <v>0</v>
      </c>
      <c r="J994" s="612"/>
      <c r="K994" s="547"/>
      <c r="L994" s="547"/>
      <c r="M994" s="547"/>
      <c r="O994" s="845"/>
      <c r="P994" s="846"/>
      <c r="Q994" s="846"/>
    </row>
    <row r="995" spans="1:67" ht="14.25" customHeight="1" thickBot="1">
      <c r="A995" s="627"/>
      <c r="B995" s="534"/>
      <c r="C995" s="524"/>
      <c r="D995" s="524"/>
      <c r="E995" s="524"/>
      <c r="F995" s="524"/>
      <c r="G995" s="524"/>
      <c r="H995" s="524"/>
      <c r="I995" s="525"/>
      <c r="J995" s="628"/>
      <c r="K995" s="548"/>
      <c r="L995" s="548"/>
      <c r="M995" s="548"/>
      <c r="O995" s="847"/>
      <c r="P995" s="848"/>
      <c r="Q995" s="848"/>
    </row>
    <row r="996" spans="1:67" s="514" customFormat="1" ht="22.5" customHeight="1" thickBot="1">
      <c r="A996" s="629" t="s">
        <v>2629</v>
      </c>
      <c r="B996" s="560"/>
      <c r="C996" s="723">
        <f t="shared" ref="C996:H996" si="607">SUM(C835+C845+C868+C881+C902+C925+C944+C953+C969+C994)</f>
        <v>0</v>
      </c>
      <c r="D996" s="723">
        <f t="shared" si="607"/>
        <v>0</v>
      </c>
      <c r="E996" s="512">
        <f t="shared" si="607"/>
        <v>0</v>
      </c>
      <c r="F996" s="723">
        <f t="shared" si="607"/>
        <v>0</v>
      </c>
      <c r="G996" s="512">
        <f t="shared" si="607"/>
        <v>0</v>
      </c>
      <c r="H996" s="512">
        <f t="shared" si="607"/>
        <v>0</v>
      </c>
      <c r="I996" s="513">
        <f>+H996-G996</f>
        <v>0</v>
      </c>
      <c r="J996" s="731"/>
      <c r="K996" s="549"/>
      <c r="L996" s="549"/>
      <c r="M996" s="549"/>
      <c r="N996" s="550"/>
      <c r="O996" s="849"/>
      <c r="P996" s="850"/>
      <c r="Q996" s="850"/>
      <c r="R996" s="550"/>
      <c r="S996" s="550"/>
      <c r="T996" s="550"/>
      <c r="U996" s="550"/>
      <c r="V996" s="550"/>
      <c r="W996" s="550"/>
      <c r="X996" s="550"/>
      <c r="Y996" s="550"/>
      <c r="Z996" s="550"/>
      <c r="AA996" s="550"/>
      <c r="AB996" s="550"/>
      <c r="AC996" s="550"/>
      <c r="AD996" s="550"/>
      <c r="AE996" s="550"/>
      <c r="AF996" s="550"/>
      <c r="AG996" s="550"/>
      <c r="AH996" s="550"/>
      <c r="AI996" s="550"/>
      <c r="AJ996" s="550"/>
      <c r="AK996" s="550"/>
      <c r="AL996" s="550"/>
      <c r="AM996" s="550"/>
      <c r="AN996" s="550"/>
      <c r="AO996" s="550"/>
      <c r="AP996" s="550"/>
      <c r="AQ996" s="550"/>
      <c r="AR996" s="550"/>
      <c r="AS996" s="550"/>
      <c r="AT996" s="550"/>
      <c r="AU996" s="550"/>
      <c r="AV996" s="550"/>
      <c r="AW996" s="550"/>
      <c r="AX996" s="550"/>
      <c r="AY996" s="550"/>
      <c r="AZ996" s="550"/>
      <c r="BA996" s="550"/>
      <c r="BB996" s="550"/>
      <c r="BC996" s="550"/>
      <c r="BD996" s="550"/>
      <c r="BE996" s="550"/>
      <c r="BF996" s="550"/>
      <c r="BG996" s="550"/>
      <c r="BH996" s="550"/>
      <c r="BI996" s="550"/>
      <c r="BJ996" s="550"/>
      <c r="BK996" s="550"/>
      <c r="BL996" s="550"/>
      <c r="BM996" s="550"/>
      <c r="BN996" s="550"/>
      <c r="BO996" s="550"/>
    </row>
    <row r="997" spans="1:67" ht="14" customHeight="1" thickBot="1">
      <c r="A997" s="641"/>
      <c r="B997" s="562"/>
      <c r="C997" s="524"/>
      <c r="D997" s="524"/>
      <c r="E997" s="527"/>
      <c r="F997" s="524"/>
      <c r="G997" s="527"/>
      <c r="H997" s="527"/>
      <c r="I997" s="528"/>
      <c r="J997" s="628"/>
      <c r="K997" s="548"/>
      <c r="L997" s="548"/>
      <c r="M997" s="548"/>
      <c r="O997" s="847"/>
      <c r="P997" s="848"/>
      <c r="Q997" s="848"/>
    </row>
    <row r="998" spans="1:67" s="531" customFormat="1" ht="14" customHeight="1">
      <c r="A998" s="642"/>
      <c r="B998" s="563" t="s">
        <v>1806</v>
      </c>
      <c r="C998" s="724">
        <f>SUM(C810+C996)</f>
        <v>0</v>
      </c>
      <c r="D998" s="724">
        <f t="shared" ref="D998:H998" si="608">SUM(D810+D996)</f>
        <v>0</v>
      </c>
      <c r="E998" s="529">
        <f t="shared" si="608"/>
        <v>0</v>
      </c>
      <c r="F998" s="724">
        <f t="shared" si="608"/>
        <v>0</v>
      </c>
      <c r="G998" s="529">
        <f t="shared" si="608"/>
        <v>0</v>
      </c>
      <c r="H998" s="529">
        <f t="shared" si="608"/>
        <v>0</v>
      </c>
      <c r="I998" s="530">
        <f>+H998-G998</f>
        <v>0</v>
      </c>
      <c r="J998" s="732"/>
      <c r="K998" s="552"/>
      <c r="L998" s="552"/>
      <c r="M998" s="552"/>
      <c r="N998" s="553"/>
      <c r="O998" s="855"/>
      <c r="P998" s="856"/>
      <c r="Q998" s="856"/>
      <c r="R998" s="553"/>
      <c r="S998" s="553"/>
      <c r="T998" s="553"/>
      <c r="U998" s="553"/>
      <c r="V998" s="553"/>
      <c r="W998" s="553"/>
      <c r="X998" s="553"/>
      <c r="Y998" s="553"/>
      <c r="Z998" s="553"/>
      <c r="AA998" s="553"/>
      <c r="AB998" s="553"/>
      <c r="AC998" s="553"/>
      <c r="AD998" s="553"/>
      <c r="AE998" s="553"/>
      <c r="AF998" s="553"/>
      <c r="AG998" s="553"/>
      <c r="AH998" s="553"/>
      <c r="AI998" s="553"/>
      <c r="AJ998" s="553"/>
      <c r="AK998" s="553"/>
      <c r="AL998" s="553"/>
      <c r="AM998" s="553"/>
      <c r="AN998" s="553"/>
      <c r="AO998" s="553"/>
      <c r="AP998" s="553"/>
      <c r="AQ998" s="553"/>
      <c r="AR998" s="553"/>
      <c r="AS998" s="553"/>
      <c r="AT998" s="553"/>
      <c r="AU998" s="553"/>
      <c r="AV998" s="553"/>
      <c r="AW998" s="553"/>
      <c r="AX998" s="553"/>
      <c r="AY998" s="553"/>
      <c r="AZ998" s="553"/>
      <c r="BA998" s="553"/>
      <c r="BB998" s="553"/>
      <c r="BC998" s="553"/>
      <c r="BD998" s="553"/>
      <c r="BE998" s="553"/>
      <c r="BF998" s="553"/>
      <c r="BG998" s="553"/>
      <c r="BH998" s="553"/>
      <c r="BI998" s="553"/>
      <c r="BJ998" s="553"/>
      <c r="BK998" s="553"/>
      <c r="BL998" s="553"/>
      <c r="BM998" s="553"/>
      <c r="BN998" s="553"/>
      <c r="BO998" s="553"/>
    </row>
    <row r="999" spans="1:67" ht="14" customHeight="1" thickBot="1">
      <c r="A999" s="643"/>
      <c r="B999" s="564" t="s">
        <v>1807</v>
      </c>
      <c r="C999" s="532"/>
      <c r="D999" s="532"/>
      <c r="E999" s="532"/>
      <c r="F999" s="532"/>
      <c r="G999" s="532"/>
      <c r="H999" s="532"/>
      <c r="I999" s="533"/>
      <c r="J999" s="644"/>
      <c r="K999" s="554"/>
      <c r="L999" s="554"/>
      <c r="M999" s="554"/>
      <c r="O999" s="857"/>
      <c r="P999" s="858"/>
      <c r="Q999" s="858"/>
    </row>
    <row r="1000" spans="1:67" ht="14" customHeight="1" thickBot="1">
      <c r="A1000" s="627"/>
      <c r="B1000" s="534"/>
      <c r="C1000" s="524"/>
      <c r="D1000" s="524"/>
      <c r="E1000" s="524"/>
      <c r="F1000" s="524"/>
      <c r="G1000" s="524"/>
      <c r="H1000" s="524"/>
      <c r="I1000" s="525"/>
      <c r="J1000" s="628"/>
      <c r="K1000" s="548"/>
      <c r="L1000" s="548"/>
      <c r="M1000" s="548"/>
      <c r="O1000" s="847"/>
      <c r="P1000" s="848"/>
      <c r="Q1000" s="848"/>
    </row>
    <row r="1001" spans="1:67" ht="14" customHeight="1">
      <c r="A1001" s="645"/>
      <c r="B1001" s="613" t="s">
        <v>1808</v>
      </c>
      <c r="C1001" s="614"/>
      <c r="D1001" s="614"/>
      <c r="E1001" s="614"/>
      <c r="F1001" s="614"/>
      <c r="G1001" s="614"/>
      <c r="H1001" s="614"/>
      <c r="I1001" s="521"/>
      <c r="J1001" s="615"/>
      <c r="K1001" s="520"/>
      <c r="L1001" s="520"/>
      <c r="M1001" s="520"/>
      <c r="N1001" s="520"/>
      <c r="O1001" s="843"/>
      <c r="P1001" s="843"/>
      <c r="Q1001" s="843"/>
    </row>
    <row r="1002" spans="1:67" ht="14" customHeight="1">
      <c r="A1002" s="645"/>
      <c r="B1002" s="613"/>
      <c r="C1002" s="614"/>
      <c r="D1002" s="614"/>
      <c r="E1002" s="614"/>
      <c r="F1002" s="614"/>
      <c r="G1002" s="614"/>
      <c r="H1002" s="614"/>
      <c r="I1002" s="521"/>
      <c r="J1002" s="615"/>
      <c r="K1002" s="520"/>
      <c r="L1002" s="520"/>
      <c r="M1002" s="520"/>
      <c r="N1002" s="520"/>
      <c r="O1002" s="843"/>
      <c r="P1002" s="843"/>
      <c r="Q1002" s="843"/>
    </row>
    <row r="1003" spans="1:67" ht="14" customHeight="1">
      <c r="A1003" s="596" t="s">
        <v>1809</v>
      </c>
      <c r="B1003" s="597" t="s">
        <v>1810</v>
      </c>
      <c r="C1003" s="598"/>
      <c r="D1003" s="614"/>
      <c r="E1003" s="614"/>
      <c r="F1003" s="614"/>
      <c r="G1003" s="614"/>
      <c r="H1003" s="614"/>
      <c r="I1003" s="521"/>
      <c r="J1003" s="615"/>
      <c r="K1003" s="520"/>
      <c r="L1003" s="520"/>
      <c r="M1003" s="520"/>
      <c r="N1003" s="520"/>
      <c r="O1003" s="843"/>
      <c r="P1003" s="843"/>
      <c r="Q1003" s="843"/>
    </row>
    <row r="1004" spans="1:67" ht="14" customHeight="1">
      <c r="A1004" s="621" t="s">
        <v>2630</v>
      </c>
      <c r="B1004" s="745" t="s">
        <v>1088</v>
      </c>
      <c r="C1004" s="722">
        <v>0</v>
      </c>
      <c r="D1004" s="722">
        <v>0</v>
      </c>
      <c r="E1004" s="604">
        <f>+C1004+D1004</f>
        <v>0</v>
      </c>
      <c r="F1004" s="722">
        <v>0</v>
      </c>
      <c r="G1004" s="604">
        <f>+E1004+F1004</f>
        <v>0</v>
      </c>
      <c r="H1004" s="605">
        <f>'Budget production - DÉTAIL'!G1174</f>
        <v>0</v>
      </c>
      <c r="I1004" s="606">
        <f t="shared" ref="I1004:I1018" si="609">+H1004-G1004</f>
        <v>0</v>
      </c>
      <c r="J1004" s="730"/>
      <c r="K1004" s="419" t="s">
        <v>1646</v>
      </c>
      <c r="L1004" s="419" t="s">
        <v>1646</v>
      </c>
      <c r="M1004" s="419" t="s">
        <v>1646</v>
      </c>
      <c r="O1004" s="819" t="str">
        <f t="shared" si="603"/>
        <v/>
      </c>
      <c r="P1004" s="819" t="str">
        <f t="shared" si="604"/>
        <v/>
      </c>
      <c r="Q1004" s="819" t="str">
        <f t="shared" si="605"/>
        <v/>
      </c>
    </row>
    <row r="1005" spans="1:67" ht="14" customHeight="1">
      <c r="A1005" s="621" t="s">
        <v>2923</v>
      </c>
      <c r="B1005" s="745" t="s">
        <v>2809</v>
      </c>
      <c r="C1005" s="722">
        <v>0</v>
      </c>
      <c r="D1005" s="722">
        <v>0</v>
      </c>
      <c r="E1005" s="604">
        <f>+C1005+D1005</f>
        <v>0</v>
      </c>
      <c r="F1005" s="722">
        <v>0</v>
      </c>
      <c r="G1005" s="604">
        <f>+E1005+F1005</f>
        <v>0</v>
      </c>
      <c r="H1005" s="605">
        <f>'Budget production - DÉTAIL'!G1175</f>
        <v>0</v>
      </c>
      <c r="I1005" s="606">
        <f t="shared" ref="I1005" si="610">+H1005-G1005</f>
        <v>0</v>
      </c>
      <c r="J1005" s="730"/>
      <c r="K1005" s="419" t="s">
        <v>1646</v>
      </c>
      <c r="L1005" s="419" t="s">
        <v>1646</v>
      </c>
      <c r="M1005" s="419" t="s">
        <v>1646</v>
      </c>
      <c r="O1005" s="819" t="str">
        <f t="shared" ref="O1005" si="611">IF(OR(K1005="Oui",K1005="Yes"),G1005,"")</f>
        <v/>
      </c>
      <c r="P1005" s="819" t="str">
        <f t="shared" ref="P1005" si="612">IF(OR(L1005="Oui",L1005="Yes"),G1005,"")</f>
        <v/>
      </c>
      <c r="Q1005" s="819" t="str">
        <f t="shared" ref="Q1005" si="613">IF(OR(M1005="Oui",M1005="Yes"),G1005,"")</f>
        <v/>
      </c>
    </row>
    <row r="1006" spans="1:67" ht="14" customHeight="1">
      <c r="A1006" s="621" t="s">
        <v>2631</v>
      </c>
      <c r="B1006" s="745" t="s">
        <v>1089</v>
      </c>
      <c r="C1006" s="722">
        <v>0</v>
      </c>
      <c r="D1006" s="722">
        <v>0</v>
      </c>
      <c r="E1006" s="604">
        <f t="shared" ref="E1006:E1018" si="614">+C1006+D1006</f>
        <v>0</v>
      </c>
      <c r="F1006" s="722">
        <v>0</v>
      </c>
      <c r="G1006" s="604">
        <f t="shared" ref="G1006:G1018" si="615">+E1006+F1006</f>
        <v>0</v>
      </c>
      <c r="H1006" s="605">
        <f>'Budget production - DÉTAIL'!G1176</f>
        <v>0</v>
      </c>
      <c r="I1006" s="606">
        <f t="shared" si="609"/>
        <v>0</v>
      </c>
      <c r="J1006" s="730"/>
      <c r="K1006" s="419" t="s">
        <v>1646</v>
      </c>
      <c r="L1006" s="419" t="s">
        <v>1646</v>
      </c>
      <c r="M1006" s="419" t="s">
        <v>1646</v>
      </c>
      <c r="O1006" s="819" t="str">
        <f t="shared" si="603"/>
        <v/>
      </c>
      <c r="P1006" s="819" t="str">
        <f t="shared" si="604"/>
        <v/>
      </c>
      <c r="Q1006" s="819" t="str">
        <f t="shared" si="605"/>
        <v/>
      </c>
    </row>
    <row r="1007" spans="1:67" ht="14" customHeight="1">
      <c r="A1007" s="621" t="s">
        <v>2632</v>
      </c>
      <c r="B1007" s="745" t="s">
        <v>801</v>
      </c>
      <c r="C1007" s="722">
        <v>0</v>
      </c>
      <c r="D1007" s="722">
        <v>0</v>
      </c>
      <c r="E1007" s="604">
        <f t="shared" si="614"/>
        <v>0</v>
      </c>
      <c r="F1007" s="722">
        <v>0</v>
      </c>
      <c r="G1007" s="604">
        <f t="shared" si="615"/>
        <v>0</v>
      </c>
      <c r="H1007" s="605">
        <f>'Budget production - DÉTAIL'!G1177</f>
        <v>0</v>
      </c>
      <c r="I1007" s="606">
        <f t="shared" si="609"/>
        <v>0</v>
      </c>
      <c r="J1007" s="730"/>
      <c r="K1007" s="419" t="s">
        <v>1646</v>
      </c>
      <c r="L1007" s="419" t="s">
        <v>1646</v>
      </c>
      <c r="M1007" s="419" t="s">
        <v>1646</v>
      </c>
      <c r="O1007" s="819" t="str">
        <f t="shared" si="603"/>
        <v/>
      </c>
      <c r="P1007" s="819" t="str">
        <f t="shared" si="604"/>
        <v/>
      </c>
      <c r="Q1007" s="819" t="str">
        <f t="shared" si="605"/>
        <v/>
      </c>
    </row>
    <row r="1008" spans="1:67" ht="14" customHeight="1">
      <c r="A1008" s="621" t="s">
        <v>2924</v>
      </c>
      <c r="B1008" s="745" t="s">
        <v>1091</v>
      </c>
      <c r="C1008" s="722">
        <v>0</v>
      </c>
      <c r="D1008" s="722">
        <v>0</v>
      </c>
      <c r="E1008" s="604">
        <f t="shared" ref="E1008" si="616">+C1008+D1008</f>
        <v>0</v>
      </c>
      <c r="F1008" s="722">
        <v>0</v>
      </c>
      <c r="G1008" s="604">
        <f t="shared" ref="G1008" si="617">+E1008+F1008</f>
        <v>0</v>
      </c>
      <c r="H1008" s="605">
        <f>'Budget production - DÉTAIL'!G1178</f>
        <v>0</v>
      </c>
      <c r="I1008" s="606">
        <f t="shared" ref="I1008" si="618">+H1008-G1008</f>
        <v>0</v>
      </c>
      <c r="J1008" s="730"/>
      <c r="K1008" s="419" t="s">
        <v>1646</v>
      </c>
      <c r="L1008" s="419" t="s">
        <v>1646</v>
      </c>
      <c r="M1008" s="419" t="s">
        <v>1646</v>
      </c>
      <c r="O1008" s="819" t="str">
        <f t="shared" ref="O1008" si="619">IF(OR(K1008="Oui",K1008="Yes"),G1008,"")</f>
        <v/>
      </c>
      <c r="P1008" s="819" t="str">
        <f t="shared" ref="P1008" si="620">IF(OR(L1008="Oui",L1008="Yes"),G1008,"")</f>
        <v/>
      </c>
      <c r="Q1008" s="819" t="str">
        <f t="shared" ref="Q1008" si="621">IF(OR(M1008="Oui",M1008="Yes"),G1008,"")</f>
        <v/>
      </c>
    </row>
    <row r="1009" spans="1:17" ht="14" customHeight="1">
      <c r="A1009" s="621" t="s">
        <v>2925</v>
      </c>
      <c r="B1009" s="745" t="s">
        <v>1604</v>
      </c>
      <c r="C1009" s="722">
        <v>0</v>
      </c>
      <c r="D1009" s="722">
        <v>0</v>
      </c>
      <c r="E1009" s="604">
        <f t="shared" si="614"/>
        <v>0</v>
      </c>
      <c r="F1009" s="722">
        <v>0</v>
      </c>
      <c r="G1009" s="604">
        <f t="shared" si="615"/>
        <v>0</v>
      </c>
      <c r="H1009" s="605">
        <f>'Budget production - DÉTAIL'!G1179</f>
        <v>0</v>
      </c>
      <c r="I1009" s="606">
        <f t="shared" si="609"/>
        <v>0</v>
      </c>
      <c r="J1009" s="730"/>
      <c r="K1009" s="419" t="s">
        <v>1646</v>
      </c>
      <c r="L1009" s="419" t="s">
        <v>1646</v>
      </c>
      <c r="M1009" s="419" t="s">
        <v>1646</v>
      </c>
      <c r="O1009" s="819" t="str">
        <f t="shared" si="603"/>
        <v/>
      </c>
      <c r="P1009" s="819" t="str">
        <f t="shared" si="604"/>
        <v/>
      </c>
      <c r="Q1009" s="819" t="str">
        <f t="shared" si="605"/>
        <v/>
      </c>
    </row>
    <row r="1010" spans="1:17" ht="14" customHeight="1">
      <c r="A1010" s="621" t="s">
        <v>2633</v>
      </c>
      <c r="B1010" s="745" t="s">
        <v>1090</v>
      </c>
      <c r="C1010" s="722">
        <v>0</v>
      </c>
      <c r="D1010" s="722">
        <v>0</v>
      </c>
      <c r="E1010" s="604">
        <f t="shared" ref="E1010" si="622">+C1010+D1010</f>
        <v>0</v>
      </c>
      <c r="F1010" s="722">
        <v>0</v>
      </c>
      <c r="G1010" s="604">
        <f t="shared" ref="G1010" si="623">+E1010+F1010</f>
        <v>0</v>
      </c>
      <c r="H1010" s="605">
        <f>'Budget production - DÉTAIL'!G1180</f>
        <v>0</v>
      </c>
      <c r="I1010" s="606">
        <f t="shared" ref="I1010" si="624">+H1010-G1010</f>
        <v>0</v>
      </c>
      <c r="J1010" s="730"/>
      <c r="K1010" s="419" t="s">
        <v>1646</v>
      </c>
      <c r="L1010" s="419" t="s">
        <v>1646</v>
      </c>
      <c r="M1010" s="419" t="s">
        <v>1646</v>
      </c>
      <c r="O1010" s="819" t="str">
        <f t="shared" ref="O1010" si="625">IF(OR(K1010="Oui",K1010="Yes"),G1010,"")</f>
        <v/>
      </c>
      <c r="P1010" s="819" t="str">
        <f t="shared" ref="P1010" si="626">IF(OR(L1010="Oui",L1010="Yes"),G1010,"")</f>
        <v/>
      </c>
      <c r="Q1010" s="819" t="str">
        <f t="shared" ref="Q1010" si="627">IF(OR(M1010="Oui",M1010="Yes"),G1010,"")</f>
        <v/>
      </c>
    </row>
    <row r="1011" spans="1:17" ht="14" customHeight="1">
      <c r="A1011" s="621" t="s">
        <v>2926</v>
      </c>
      <c r="B1011" s="745" t="s">
        <v>1715</v>
      </c>
      <c r="C1011" s="722">
        <v>0</v>
      </c>
      <c r="D1011" s="722">
        <v>0</v>
      </c>
      <c r="E1011" s="604">
        <f t="shared" si="614"/>
        <v>0</v>
      </c>
      <c r="F1011" s="722">
        <v>0</v>
      </c>
      <c r="G1011" s="604">
        <f t="shared" si="615"/>
        <v>0</v>
      </c>
      <c r="H1011" s="605">
        <f>'Budget production - DÉTAIL'!G1181</f>
        <v>0</v>
      </c>
      <c r="I1011" s="606">
        <f t="shared" si="609"/>
        <v>0</v>
      </c>
      <c r="J1011" s="730"/>
      <c r="K1011" s="419" t="s">
        <v>1646</v>
      </c>
      <c r="L1011" s="419" t="s">
        <v>1646</v>
      </c>
      <c r="M1011" s="419" t="s">
        <v>1646</v>
      </c>
      <c r="O1011" s="819" t="str">
        <f t="shared" si="603"/>
        <v/>
      </c>
      <c r="P1011" s="819" t="str">
        <f t="shared" si="604"/>
        <v/>
      </c>
      <c r="Q1011" s="819" t="str">
        <f t="shared" si="605"/>
        <v/>
      </c>
    </row>
    <row r="1012" spans="1:17" ht="14" customHeight="1">
      <c r="A1012" s="621" t="s">
        <v>2634</v>
      </c>
      <c r="B1012" s="745" t="s">
        <v>1856</v>
      </c>
      <c r="C1012" s="722">
        <v>0</v>
      </c>
      <c r="D1012" s="722">
        <v>0</v>
      </c>
      <c r="E1012" s="604">
        <f t="shared" ref="E1012" si="628">+C1012+D1012</f>
        <v>0</v>
      </c>
      <c r="F1012" s="722">
        <v>0</v>
      </c>
      <c r="G1012" s="604">
        <f t="shared" ref="G1012" si="629">+E1012+F1012</f>
        <v>0</v>
      </c>
      <c r="H1012" s="605">
        <f>'Budget production - DÉTAIL'!G1182</f>
        <v>0</v>
      </c>
      <c r="I1012" s="606">
        <f t="shared" ref="I1012" si="630">+H1012-G1012</f>
        <v>0</v>
      </c>
      <c r="J1012" s="730"/>
      <c r="K1012" s="419" t="s">
        <v>1646</v>
      </c>
      <c r="L1012" s="419" t="s">
        <v>1646</v>
      </c>
      <c r="M1012" s="419" t="s">
        <v>1646</v>
      </c>
      <c r="O1012" s="819" t="str">
        <f t="shared" ref="O1012" si="631">IF(OR(K1012="Oui",K1012="Yes"),G1012,"")</f>
        <v/>
      </c>
      <c r="P1012" s="819" t="str">
        <f t="shared" ref="P1012" si="632">IF(OR(L1012="Oui",L1012="Yes"),G1012,"")</f>
        <v/>
      </c>
      <c r="Q1012" s="819" t="str">
        <f t="shared" ref="Q1012" si="633">IF(OR(M1012="Oui",M1012="Yes"),G1012,"")</f>
        <v/>
      </c>
    </row>
    <row r="1013" spans="1:17" ht="14" customHeight="1">
      <c r="A1013" s="621" t="s">
        <v>2927</v>
      </c>
      <c r="B1013" s="745" t="s">
        <v>1641</v>
      </c>
      <c r="C1013" s="722">
        <v>0</v>
      </c>
      <c r="D1013" s="722">
        <v>0</v>
      </c>
      <c r="E1013" s="604">
        <f t="shared" si="614"/>
        <v>0</v>
      </c>
      <c r="F1013" s="722">
        <v>0</v>
      </c>
      <c r="G1013" s="604">
        <f t="shared" si="615"/>
        <v>0</v>
      </c>
      <c r="H1013" s="605">
        <f>'Budget production - DÉTAIL'!G1183</f>
        <v>0</v>
      </c>
      <c r="I1013" s="606">
        <f t="shared" si="609"/>
        <v>0</v>
      </c>
      <c r="J1013" s="730"/>
      <c r="K1013" s="419" t="s">
        <v>1646</v>
      </c>
      <c r="L1013" s="419" t="s">
        <v>1646</v>
      </c>
      <c r="M1013" s="419" t="s">
        <v>1646</v>
      </c>
      <c r="O1013" s="819" t="str">
        <f t="shared" si="603"/>
        <v/>
      </c>
      <c r="P1013" s="819" t="str">
        <f t="shared" si="604"/>
        <v/>
      </c>
      <c r="Q1013" s="819" t="str">
        <f t="shared" si="605"/>
        <v/>
      </c>
    </row>
    <row r="1014" spans="1:17" ht="14" customHeight="1">
      <c r="A1014" s="621" t="s">
        <v>2635</v>
      </c>
      <c r="B1014" s="745" t="s">
        <v>1632</v>
      </c>
      <c r="C1014" s="722">
        <v>0</v>
      </c>
      <c r="D1014" s="722">
        <v>0</v>
      </c>
      <c r="E1014" s="604">
        <f t="shared" si="614"/>
        <v>0</v>
      </c>
      <c r="F1014" s="722">
        <v>0</v>
      </c>
      <c r="G1014" s="604">
        <f t="shared" si="615"/>
        <v>0</v>
      </c>
      <c r="H1014" s="605">
        <f>'Budget production - DÉTAIL'!G1184</f>
        <v>0</v>
      </c>
      <c r="I1014" s="606">
        <f t="shared" si="609"/>
        <v>0</v>
      </c>
      <c r="J1014" s="730"/>
      <c r="K1014" s="419" t="s">
        <v>1646</v>
      </c>
      <c r="L1014" s="419" t="s">
        <v>1646</v>
      </c>
      <c r="M1014" s="419" t="s">
        <v>1646</v>
      </c>
      <c r="O1014" s="819" t="str">
        <f t="shared" si="603"/>
        <v/>
      </c>
      <c r="P1014" s="819" t="str">
        <f t="shared" si="604"/>
        <v/>
      </c>
      <c r="Q1014" s="819" t="str">
        <f t="shared" si="605"/>
        <v/>
      </c>
    </row>
    <row r="1015" spans="1:17" ht="14" customHeight="1">
      <c r="A1015" s="621" t="s">
        <v>2636</v>
      </c>
      <c r="B1015" s="745" t="s">
        <v>691</v>
      </c>
      <c r="C1015" s="722">
        <v>0</v>
      </c>
      <c r="D1015" s="722">
        <v>0</v>
      </c>
      <c r="E1015" s="604">
        <f t="shared" si="614"/>
        <v>0</v>
      </c>
      <c r="F1015" s="722">
        <v>0</v>
      </c>
      <c r="G1015" s="604">
        <f t="shared" si="615"/>
        <v>0</v>
      </c>
      <c r="H1015" s="605">
        <f>'Budget production - DÉTAIL'!G1185</f>
        <v>0</v>
      </c>
      <c r="I1015" s="606">
        <f t="shared" si="609"/>
        <v>0</v>
      </c>
      <c r="J1015" s="730"/>
      <c r="K1015" s="419" t="s">
        <v>1646</v>
      </c>
      <c r="L1015" s="419" t="s">
        <v>1646</v>
      </c>
      <c r="M1015" s="419" t="s">
        <v>1646</v>
      </c>
      <c r="O1015" s="819" t="str">
        <f t="shared" si="603"/>
        <v/>
      </c>
      <c r="P1015" s="819" t="str">
        <f t="shared" si="604"/>
        <v/>
      </c>
      <c r="Q1015" s="819" t="str">
        <f t="shared" si="605"/>
        <v/>
      </c>
    </row>
    <row r="1016" spans="1:17" ht="14" customHeight="1">
      <c r="A1016" s="621" t="s">
        <v>2928</v>
      </c>
      <c r="B1016" s="745" t="s">
        <v>2637</v>
      </c>
      <c r="C1016" s="722">
        <v>0</v>
      </c>
      <c r="D1016" s="722">
        <v>0</v>
      </c>
      <c r="E1016" s="604">
        <f>+C1016+D1016</f>
        <v>0</v>
      </c>
      <c r="F1016" s="722">
        <v>0</v>
      </c>
      <c r="G1016" s="604">
        <f>+E1016+F1016</f>
        <v>0</v>
      </c>
      <c r="H1016" s="605">
        <f>'Budget production - DÉTAIL'!G1186</f>
        <v>0</v>
      </c>
      <c r="I1016" s="606">
        <f>+H1016-G1016</f>
        <v>0</v>
      </c>
      <c r="J1016" s="730"/>
      <c r="K1016" s="419" t="s">
        <v>1646</v>
      </c>
      <c r="L1016" s="419" t="s">
        <v>1646</v>
      </c>
      <c r="M1016" s="419" t="s">
        <v>1646</v>
      </c>
      <c r="O1016" s="819" t="str">
        <f t="shared" si="603"/>
        <v/>
      </c>
      <c r="P1016" s="819" t="str">
        <f t="shared" si="604"/>
        <v/>
      </c>
      <c r="Q1016" s="819" t="str">
        <f t="shared" si="605"/>
        <v/>
      </c>
    </row>
    <row r="1017" spans="1:17" ht="14" customHeight="1">
      <c r="A1017" s="621" t="s">
        <v>2638</v>
      </c>
      <c r="B1017" s="745" t="s">
        <v>1199</v>
      </c>
      <c r="C1017" s="722">
        <v>0</v>
      </c>
      <c r="D1017" s="722">
        <v>0</v>
      </c>
      <c r="E1017" s="604">
        <f>+C1017+D1017</f>
        <v>0</v>
      </c>
      <c r="F1017" s="722">
        <v>0</v>
      </c>
      <c r="G1017" s="604">
        <f>+E1017+F1017</f>
        <v>0</v>
      </c>
      <c r="H1017" s="605">
        <f>'Budget production - DÉTAIL'!G1187</f>
        <v>0</v>
      </c>
      <c r="I1017" s="606">
        <f>+H1017-G1017</f>
        <v>0</v>
      </c>
      <c r="J1017" s="730"/>
      <c r="K1017" s="419" t="s">
        <v>1646</v>
      </c>
      <c r="L1017" s="419" t="s">
        <v>1646</v>
      </c>
      <c r="M1017" s="419" t="s">
        <v>1646</v>
      </c>
      <c r="O1017" s="819" t="str">
        <f t="shared" si="603"/>
        <v/>
      </c>
      <c r="P1017" s="819" t="str">
        <f t="shared" si="604"/>
        <v/>
      </c>
      <c r="Q1017" s="819" t="str">
        <f t="shared" si="605"/>
        <v/>
      </c>
    </row>
    <row r="1018" spans="1:17" ht="55" customHeight="1">
      <c r="A1018" s="621" t="s">
        <v>2639</v>
      </c>
      <c r="B1018" s="745" t="s">
        <v>2956</v>
      </c>
      <c r="C1018" s="722">
        <v>0</v>
      </c>
      <c r="D1018" s="722">
        <v>0</v>
      </c>
      <c r="E1018" s="604">
        <f t="shared" si="614"/>
        <v>0</v>
      </c>
      <c r="F1018" s="722">
        <v>0</v>
      </c>
      <c r="G1018" s="604">
        <f t="shared" si="615"/>
        <v>0</v>
      </c>
      <c r="H1018" s="605">
        <f>'Budget production - DÉTAIL'!G1188</f>
        <v>0</v>
      </c>
      <c r="I1018" s="606">
        <f t="shared" si="609"/>
        <v>0</v>
      </c>
      <c r="J1018" s="898" t="s">
        <v>2948</v>
      </c>
      <c r="K1018" s="419" t="s">
        <v>1646</v>
      </c>
      <c r="L1018" s="419" t="s">
        <v>1646</v>
      </c>
      <c r="M1018" s="419" t="s">
        <v>1646</v>
      </c>
      <c r="O1018" s="819" t="str">
        <f t="shared" si="603"/>
        <v/>
      </c>
      <c r="P1018" s="819" t="str">
        <f t="shared" si="604"/>
        <v/>
      </c>
      <c r="Q1018" s="819" t="str">
        <f t="shared" si="605"/>
        <v/>
      </c>
    </row>
    <row r="1019" spans="1:17" ht="14" customHeight="1">
      <c r="A1019" s="621" t="s">
        <v>2314</v>
      </c>
      <c r="B1019" s="609" t="s">
        <v>2640</v>
      </c>
      <c r="C1019" s="610">
        <f t="shared" ref="C1019:H1019" si="634">SUM(C1004:C1018)</f>
        <v>0</v>
      </c>
      <c r="D1019" s="610">
        <f t="shared" si="634"/>
        <v>0</v>
      </c>
      <c r="E1019" s="610">
        <f t="shared" si="634"/>
        <v>0</v>
      </c>
      <c r="F1019" s="610">
        <f t="shared" si="634"/>
        <v>0</v>
      </c>
      <c r="G1019" s="610">
        <f t="shared" si="634"/>
        <v>0</v>
      </c>
      <c r="H1019" s="610">
        <f t="shared" si="634"/>
        <v>0</v>
      </c>
      <c r="I1019" s="611">
        <f>+H1019-G1019</f>
        <v>0</v>
      </c>
      <c r="J1019" s="612"/>
      <c r="K1019" s="547"/>
      <c r="L1019" s="547"/>
      <c r="M1019" s="547"/>
      <c r="O1019" s="845"/>
      <c r="P1019" s="846"/>
      <c r="Q1019" s="846"/>
    </row>
    <row r="1020" spans="1:17" ht="14" customHeight="1">
      <c r="A1020" s="646"/>
      <c r="B1020" s="619"/>
      <c r="C1020" s="614"/>
      <c r="D1020" s="614"/>
      <c r="E1020" s="614"/>
      <c r="F1020" s="614"/>
      <c r="G1020" s="614"/>
      <c r="H1020" s="614"/>
      <c r="I1020" s="521"/>
      <c r="J1020" s="615"/>
      <c r="K1020" s="520"/>
      <c r="L1020" s="520"/>
      <c r="M1020" s="520"/>
      <c r="N1020" s="520"/>
      <c r="O1020" s="843"/>
      <c r="P1020" s="843"/>
      <c r="Q1020" s="843"/>
    </row>
    <row r="1021" spans="1:17" ht="14" customHeight="1">
      <c r="A1021" s="596" t="s">
        <v>1811</v>
      </c>
      <c r="B1021" s="597" t="s">
        <v>1812</v>
      </c>
      <c r="C1021" s="598"/>
      <c r="D1021" s="614"/>
      <c r="E1021" s="614"/>
      <c r="F1021" s="614"/>
      <c r="G1021" s="614"/>
      <c r="H1021" s="614"/>
      <c r="I1021" s="521"/>
      <c r="J1021" s="615"/>
      <c r="K1021" s="520"/>
      <c r="L1021" s="520"/>
      <c r="M1021" s="520"/>
      <c r="N1021" s="520"/>
      <c r="O1021" s="843"/>
      <c r="P1021" s="843"/>
      <c r="Q1021" s="843"/>
    </row>
    <row r="1022" spans="1:17" ht="14" customHeight="1">
      <c r="A1022" s="621" t="s">
        <v>2641</v>
      </c>
      <c r="B1022" s="619" t="s">
        <v>2642</v>
      </c>
      <c r="C1022" s="722">
        <v>0</v>
      </c>
      <c r="D1022" s="722">
        <v>0</v>
      </c>
      <c r="E1022" s="604">
        <f>+C1022+D1022</f>
        <v>0</v>
      </c>
      <c r="F1022" s="722">
        <v>0</v>
      </c>
      <c r="G1022" s="604">
        <f>+E1022+F1022</f>
        <v>0</v>
      </c>
      <c r="H1022" s="605">
        <f>'Budget production - DÉTAIL'!G1193</f>
        <v>0</v>
      </c>
      <c r="I1022" s="606">
        <f t="shared" ref="I1022:I1028" si="635">+H1022-G1022</f>
        <v>0</v>
      </c>
      <c r="J1022" s="730"/>
      <c r="K1022" s="419" t="s">
        <v>1646</v>
      </c>
      <c r="L1022" s="419" t="s">
        <v>1646</v>
      </c>
      <c r="M1022" s="419" t="s">
        <v>1646</v>
      </c>
      <c r="O1022" s="819" t="str">
        <f t="shared" si="603"/>
        <v/>
      </c>
      <c r="P1022" s="819" t="str">
        <f t="shared" si="604"/>
        <v/>
      </c>
      <c r="Q1022" s="819" t="str">
        <f t="shared" si="605"/>
        <v/>
      </c>
    </row>
    <row r="1023" spans="1:17" ht="14" customHeight="1">
      <c r="A1023" s="621" t="s">
        <v>2643</v>
      </c>
      <c r="B1023" s="619" t="s">
        <v>2644</v>
      </c>
      <c r="C1023" s="722">
        <v>0</v>
      </c>
      <c r="D1023" s="722">
        <v>0</v>
      </c>
      <c r="E1023" s="604">
        <f t="shared" ref="E1023:E1028" si="636">+C1023+D1023</f>
        <v>0</v>
      </c>
      <c r="F1023" s="722">
        <v>0</v>
      </c>
      <c r="G1023" s="604">
        <f t="shared" ref="G1023:G1028" si="637">+E1023+F1023</f>
        <v>0</v>
      </c>
      <c r="H1023" s="605">
        <f>'Budget production - DÉTAIL'!G1199</f>
        <v>0</v>
      </c>
      <c r="I1023" s="606">
        <f t="shared" si="635"/>
        <v>0</v>
      </c>
      <c r="J1023" s="730"/>
      <c r="K1023" s="419" t="s">
        <v>1646</v>
      </c>
      <c r="L1023" s="419" t="s">
        <v>1646</v>
      </c>
      <c r="M1023" s="419" t="s">
        <v>1646</v>
      </c>
      <c r="O1023" s="819" t="str">
        <f t="shared" si="603"/>
        <v/>
      </c>
      <c r="P1023" s="819" t="str">
        <f t="shared" si="604"/>
        <v/>
      </c>
      <c r="Q1023" s="819" t="str">
        <f t="shared" si="605"/>
        <v/>
      </c>
    </row>
    <row r="1024" spans="1:17" ht="14" customHeight="1">
      <c r="A1024" s="621" t="s">
        <v>2645</v>
      </c>
      <c r="B1024" s="619" t="s">
        <v>2646</v>
      </c>
      <c r="C1024" s="722">
        <v>0</v>
      </c>
      <c r="D1024" s="722">
        <v>0</v>
      </c>
      <c r="E1024" s="604">
        <f t="shared" si="636"/>
        <v>0</v>
      </c>
      <c r="F1024" s="722">
        <v>0</v>
      </c>
      <c r="G1024" s="604">
        <f t="shared" si="637"/>
        <v>0</v>
      </c>
      <c r="H1024" s="605">
        <f>'Budget production - DÉTAIL'!G1200</f>
        <v>0</v>
      </c>
      <c r="I1024" s="606">
        <f t="shared" si="635"/>
        <v>0</v>
      </c>
      <c r="J1024" s="730"/>
      <c r="K1024" s="419" t="s">
        <v>1646</v>
      </c>
      <c r="L1024" s="419" t="s">
        <v>1646</v>
      </c>
      <c r="M1024" s="419" t="s">
        <v>1646</v>
      </c>
      <c r="O1024" s="819" t="str">
        <f t="shared" si="603"/>
        <v/>
      </c>
      <c r="P1024" s="819" t="str">
        <f t="shared" si="604"/>
        <v/>
      </c>
      <c r="Q1024" s="819" t="str">
        <f t="shared" si="605"/>
        <v/>
      </c>
    </row>
    <row r="1025" spans="1:67" ht="14" customHeight="1">
      <c r="A1025" s="621" t="s">
        <v>2647</v>
      </c>
      <c r="B1025" s="619" t="s">
        <v>2648</v>
      </c>
      <c r="C1025" s="722">
        <v>0</v>
      </c>
      <c r="D1025" s="722">
        <v>0</v>
      </c>
      <c r="E1025" s="604">
        <f t="shared" si="636"/>
        <v>0</v>
      </c>
      <c r="F1025" s="722">
        <v>0</v>
      </c>
      <c r="G1025" s="604">
        <f t="shared" si="637"/>
        <v>0</v>
      </c>
      <c r="H1025" s="605">
        <f>'Budget production - DÉTAIL'!G1201</f>
        <v>0</v>
      </c>
      <c r="I1025" s="606">
        <f t="shared" si="635"/>
        <v>0</v>
      </c>
      <c r="J1025" s="730"/>
      <c r="K1025" s="419" t="s">
        <v>1646</v>
      </c>
      <c r="L1025" s="419" t="s">
        <v>1646</v>
      </c>
      <c r="M1025" s="419" t="s">
        <v>1646</v>
      </c>
      <c r="O1025" s="819" t="str">
        <f t="shared" si="603"/>
        <v/>
      </c>
      <c r="P1025" s="819" t="str">
        <f t="shared" si="604"/>
        <v/>
      </c>
      <c r="Q1025" s="819" t="str">
        <f t="shared" si="605"/>
        <v/>
      </c>
    </row>
    <row r="1026" spans="1:67" ht="14" customHeight="1">
      <c r="A1026" s="621" t="s">
        <v>2649</v>
      </c>
      <c r="B1026" s="619" t="s">
        <v>2650</v>
      </c>
      <c r="C1026" s="722">
        <v>0</v>
      </c>
      <c r="D1026" s="722">
        <v>0</v>
      </c>
      <c r="E1026" s="604">
        <f t="shared" si="636"/>
        <v>0</v>
      </c>
      <c r="F1026" s="722">
        <v>0</v>
      </c>
      <c r="G1026" s="604">
        <f t="shared" si="637"/>
        <v>0</v>
      </c>
      <c r="H1026" s="605">
        <f>'Budget production - DÉTAIL'!G1202</f>
        <v>0</v>
      </c>
      <c r="I1026" s="606">
        <f t="shared" si="635"/>
        <v>0</v>
      </c>
      <c r="J1026" s="730"/>
      <c r="K1026" s="419" t="s">
        <v>1646</v>
      </c>
      <c r="L1026" s="419" t="s">
        <v>1646</v>
      </c>
      <c r="M1026" s="419" t="s">
        <v>1646</v>
      </c>
      <c r="O1026" s="819" t="str">
        <f t="shared" si="603"/>
        <v/>
      </c>
      <c r="P1026" s="819" t="str">
        <f t="shared" si="604"/>
        <v/>
      </c>
      <c r="Q1026" s="819" t="str">
        <f t="shared" si="605"/>
        <v/>
      </c>
    </row>
    <row r="1027" spans="1:67" ht="14" customHeight="1">
      <c r="A1027" s="621" t="s">
        <v>2651</v>
      </c>
      <c r="B1027" s="619" t="s">
        <v>2652</v>
      </c>
      <c r="C1027" s="722">
        <v>0</v>
      </c>
      <c r="D1027" s="722">
        <v>0</v>
      </c>
      <c r="E1027" s="604">
        <f t="shared" si="636"/>
        <v>0</v>
      </c>
      <c r="F1027" s="722">
        <v>0</v>
      </c>
      <c r="G1027" s="604">
        <f t="shared" si="637"/>
        <v>0</v>
      </c>
      <c r="H1027" s="605">
        <f>'Budget production - DÉTAIL'!G1203</f>
        <v>0</v>
      </c>
      <c r="I1027" s="606">
        <f t="shared" si="635"/>
        <v>0</v>
      </c>
      <c r="J1027" s="730"/>
      <c r="K1027" s="419" t="s">
        <v>1646</v>
      </c>
      <c r="L1027" s="419" t="s">
        <v>1646</v>
      </c>
      <c r="M1027" s="419" t="s">
        <v>1646</v>
      </c>
      <c r="O1027" s="819" t="str">
        <f t="shared" si="603"/>
        <v/>
      </c>
      <c r="P1027" s="819" t="str">
        <f t="shared" si="604"/>
        <v/>
      </c>
      <c r="Q1027" s="819" t="str">
        <f t="shared" si="605"/>
        <v/>
      </c>
    </row>
    <row r="1028" spans="1:67" ht="14" customHeight="1">
      <c r="A1028" s="621" t="s">
        <v>2653</v>
      </c>
      <c r="B1028" s="559" t="s">
        <v>788</v>
      </c>
      <c r="C1028" s="722">
        <v>0</v>
      </c>
      <c r="D1028" s="722">
        <v>0</v>
      </c>
      <c r="E1028" s="604">
        <f t="shared" si="636"/>
        <v>0</v>
      </c>
      <c r="F1028" s="722">
        <v>0</v>
      </c>
      <c r="G1028" s="604">
        <f t="shared" si="637"/>
        <v>0</v>
      </c>
      <c r="H1028" s="605">
        <f>'Budget production - DÉTAIL'!G1204</f>
        <v>0</v>
      </c>
      <c r="I1028" s="606">
        <f t="shared" si="635"/>
        <v>0</v>
      </c>
      <c r="J1028" s="730"/>
      <c r="K1028" s="419" t="s">
        <v>1646</v>
      </c>
      <c r="L1028" s="419" t="s">
        <v>1646</v>
      </c>
      <c r="M1028" s="419" t="s">
        <v>1646</v>
      </c>
      <c r="O1028" s="819" t="str">
        <f t="shared" si="603"/>
        <v/>
      </c>
      <c r="P1028" s="819" t="str">
        <f t="shared" si="604"/>
        <v/>
      </c>
      <c r="Q1028" s="819" t="str">
        <f t="shared" si="605"/>
        <v/>
      </c>
    </row>
    <row r="1029" spans="1:67" ht="14" customHeight="1">
      <c r="A1029" s="621" t="s">
        <v>2314</v>
      </c>
      <c r="B1029" s="609" t="s">
        <v>2654</v>
      </c>
      <c r="C1029" s="610">
        <f t="shared" ref="C1029:H1029" si="638">SUM(C1022:C1028)</f>
        <v>0</v>
      </c>
      <c r="D1029" s="610">
        <f t="shared" si="638"/>
        <v>0</v>
      </c>
      <c r="E1029" s="610">
        <f t="shared" si="638"/>
        <v>0</v>
      </c>
      <c r="F1029" s="610">
        <f t="shared" si="638"/>
        <v>0</v>
      </c>
      <c r="G1029" s="610">
        <f t="shared" si="638"/>
        <v>0</v>
      </c>
      <c r="H1029" s="610">
        <f t="shared" si="638"/>
        <v>0</v>
      </c>
      <c r="I1029" s="611">
        <f>+H1029-G1029</f>
        <v>0</v>
      </c>
      <c r="J1029" s="612"/>
      <c r="K1029" s="547"/>
      <c r="L1029" s="547"/>
      <c r="M1029" s="547"/>
      <c r="O1029" s="845"/>
      <c r="P1029" s="846"/>
      <c r="Q1029" s="846"/>
    </row>
    <row r="1030" spans="1:67" ht="14" customHeight="1">
      <c r="A1030" s="646"/>
      <c r="B1030" s="619"/>
      <c r="C1030" s="614"/>
      <c r="D1030" s="614"/>
      <c r="E1030" s="614"/>
      <c r="F1030" s="614"/>
      <c r="G1030" s="614"/>
      <c r="H1030" s="614"/>
      <c r="I1030" s="521"/>
      <c r="J1030" s="615"/>
      <c r="K1030" s="520"/>
      <c r="L1030" s="520"/>
      <c r="M1030" s="520"/>
      <c r="N1030" s="520"/>
      <c r="O1030" s="843"/>
      <c r="P1030" s="843"/>
      <c r="Q1030" s="843"/>
    </row>
    <row r="1031" spans="1:67" ht="14" customHeight="1">
      <c r="A1031" s="596" t="s">
        <v>1813</v>
      </c>
      <c r="B1031" s="597" t="s">
        <v>1814</v>
      </c>
      <c r="C1031" s="598"/>
      <c r="D1031" s="614"/>
      <c r="E1031" s="614"/>
      <c r="F1031" s="614"/>
      <c r="G1031" s="614"/>
      <c r="H1031" s="614"/>
      <c r="I1031" s="521"/>
      <c r="J1031" s="615"/>
      <c r="K1031" s="520"/>
      <c r="L1031" s="520"/>
      <c r="M1031" s="520"/>
      <c r="N1031" s="520"/>
      <c r="O1031" s="843"/>
      <c r="P1031" s="843"/>
      <c r="Q1031" s="843"/>
    </row>
    <row r="1032" spans="1:67" ht="14" customHeight="1">
      <c r="A1032" s="621" t="s">
        <v>2655</v>
      </c>
      <c r="B1032" s="619" t="s">
        <v>2656</v>
      </c>
      <c r="C1032" s="722">
        <v>0</v>
      </c>
      <c r="D1032" s="722">
        <v>0</v>
      </c>
      <c r="E1032" s="604">
        <f t="shared" ref="E1032:E1037" si="639">+C1032+D1032</f>
        <v>0</v>
      </c>
      <c r="F1032" s="722">
        <v>0</v>
      </c>
      <c r="G1032" s="604">
        <f t="shared" ref="G1032:G1037" si="640">+E1032+F1032</f>
        <v>0</v>
      </c>
      <c r="H1032" s="605">
        <f>'Budget production - DÉTAIL'!G1209</f>
        <v>0</v>
      </c>
      <c r="I1032" s="606">
        <f t="shared" ref="I1032:I1038" si="641">+H1032-G1032</f>
        <v>0</v>
      </c>
      <c r="J1032" s="730"/>
      <c r="K1032" s="419" t="s">
        <v>1646</v>
      </c>
      <c r="L1032" s="419" t="s">
        <v>1646</v>
      </c>
      <c r="M1032" s="419" t="s">
        <v>1646</v>
      </c>
      <c r="O1032" s="819" t="str">
        <f t="shared" si="603"/>
        <v/>
      </c>
      <c r="P1032" s="819" t="str">
        <f t="shared" si="604"/>
        <v/>
      </c>
      <c r="Q1032" s="819" t="str">
        <f t="shared" si="605"/>
        <v/>
      </c>
    </row>
    <row r="1033" spans="1:67" ht="14" customHeight="1">
      <c r="A1033" s="621" t="s">
        <v>2657</v>
      </c>
      <c r="B1033" s="619" t="s">
        <v>2658</v>
      </c>
      <c r="C1033" s="722">
        <v>0</v>
      </c>
      <c r="D1033" s="722">
        <v>0</v>
      </c>
      <c r="E1033" s="604">
        <f t="shared" si="639"/>
        <v>0</v>
      </c>
      <c r="F1033" s="722">
        <v>0</v>
      </c>
      <c r="G1033" s="604">
        <f t="shared" si="640"/>
        <v>0</v>
      </c>
      <c r="H1033" s="605">
        <f>'Budget production - DÉTAIL'!G1210</f>
        <v>0</v>
      </c>
      <c r="I1033" s="606">
        <f t="shared" si="641"/>
        <v>0</v>
      </c>
      <c r="J1033" s="730"/>
      <c r="K1033" s="419" t="s">
        <v>1646</v>
      </c>
      <c r="L1033" s="419" t="s">
        <v>1646</v>
      </c>
      <c r="M1033" s="419" t="s">
        <v>1646</v>
      </c>
      <c r="O1033" s="819" t="str">
        <f t="shared" si="603"/>
        <v/>
      </c>
      <c r="P1033" s="819" t="str">
        <f t="shared" si="604"/>
        <v/>
      </c>
      <c r="Q1033" s="819" t="str">
        <f t="shared" si="605"/>
        <v/>
      </c>
    </row>
    <row r="1034" spans="1:67" ht="14" customHeight="1">
      <c r="A1034" s="621" t="s">
        <v>2659</v>
      </c>
      <c r="B1034" s="619" t="s">
        <v>2660</v>
      </c>
      <c r="C1034" s="722">
        <v>0</v>
      </c>
      <c r="D1034" s="722">
        <v>0</v>
      </c>
      <c r="E1034" s="604">
        <f t="shared" si="639"/>
        <v>0</v>
      </c>
      <c r="F1034" s="722">
        <v>0</v>
      </c>
      <c r="G1034" s="604">
        <f t="shared" si="640"/>
        <v>0</v>
      </c>
      <c r="H1034" s="605">
        <f>'Budget production - DÉTAIL'!G1211</f>
        <v>0</v>
      </c>
      <c r="I1034" s="606">
        <f t="shared" si="641"/>
        <v>0</v>
      </c>
      <c r="J1034" s="730"/>
      <c r="K1034" s="419" t="s">
        <v>1646</v>
      </c>
      <c r="L1034" s="419" t="s">
        <v>1646</v>
      </c>
      <c r="M1034" s="419" t="s">
        <v>1646</v>
      </c>
      <c r="O1034" s="819" t="str">
        <f t="shared" si="603"/>
        <v/>
      </c>
      <c r="P1034" s="819" t="str">
        <f t="shared" si="604"/>
        <v/>
      </c>
      <c r="Q1034" s="819" t="str">
        <f t="shared" si="605"/>
        <v/>
      </c>
    </row>
    <row r="1035" spans="1:67" ht="14" customHeight="1">
      <c r="A1035" s="621" t="s">
        <v>2661</v>
      </c>
      <c r="B1035" s="619" t="s">
        <v>1704</v>
      </c>
      <c r="C1035" s="722">
        <v>0</v>
      </c>
      <c r="D1035" s="722">
        <v>0</v>
      </c>
      <c r="E1035" s="604">
        <f t="shared" si="639"/>
        <v>0</v>
      </c>
      <c r="F1035" s="722">
        <v>0</v>
      </c>
      <c r="G1035" s="604">
        <f t="shared" si="640"/>
        <v>0</v>
      </c>
      <c r="H1035" s="605">
        <f>'Budget production - DÉTAIL'!G1212</f>
        <v>0</v>
      </c>
      <c r="I1035" s="606">
        <f t="shared" ref="I1035" si="642">+H1035-G1035</f>
        <v>0</v>
      </c>
      <c r="J1035" s="730"/>
      <c r="K1035" s="419" t="s">
        <v>1646</v>
      </c>
      <c r="L1035" s="419" t="s">
        <v>1646</v>
      </c>
      <c r="M1035" s="419" t="s">
        <v>1646</v>
      </c>
      <c r="O1035" s="819" t="str">
        <f t="shared" ref="O1035" si="643">IF(OR(K1035="Oui",K1035="Yes"),G1035,"")</f>
        <v/>
      </c>
      <c r="P1035" s="819" t="str">
        <f t="shared" ref="P1035" si="644">IF(OR(L1035="Oui",L1035="Yes"),G1035,"")</f>
        <v/>
      </c>
      <c r="Q1035" s="819" t="str">
        <f t="shared" ref="Q1035" si="645">IF(OR(M1035="Oui",M1035="Yes"),G1035,"")</f>
        <v/>
      </c>
    </row>
    <row r="1036" spans="1:67" ht="14" customHeight="1">
      <c r="A1036" s="621" t="s">
        <v>2929</v>
      </c>
      <c r="B1036" s="619" t="s">
        <v>2832</v>
      </c>
      <c r="C1036" s="722">
        <v>0</v>
      </c>
      <c r="D1036" s="722">
        <v>0</v>
      </c>
      <c r="E1036" s="604">
        <f t="shared" si="639"/>
        <v>0</v>
      </c>
      <c r="F1036" s="722">
        <v>0</v>
      </c>
      <c r="G1036" s="604">
        <f t="shared" si="640"/>
        <v>0</v>
      </c>
      <c r="H1036" s="605">
        <f>'Budget production - DÉTAIL'!G1213</f>
        <v>0</v>
      </c>
      <c r="I1036" s="606">
        <f t="shared" si="641"/>
        <v>0</v>
      </c>
      <c r="J1036" s="730"/>
      <c r="K1036" s="419" t="s">
        <v>1646</v>
      </c>
      <c r="L1036" s="419" t="s">
        <v>1646</v>
      </c>
      <c r="M1036" s="419" t="s">
        <v>1646</v>
      </c>
      <c r="O1036" s="819" t="str">
        <f t="shared" si="603"/>
        <v/>
      </c>
      <c r="P1036" s="819" t="str">
        <f t="shared" si="604"/>
        <v/>
      </c>
      <c r="Q1036" s="819" t="str">
        <f t="shared" si="605"/>
        <v/>
      </c>
    </row>
    <row r="1037" spans="1:67" ht="14" customHeight="1">
      <c r="A1037" s="621" t="s">
        <v>2662</v>
      </c>
      <c r="B1037" s="559" t="s">
        <v>788</v>
      </c>
      <c r="C1037" s="722">
        <v>0</v>
      </c>
      <c r="D1037" s="722">
        <v>0</v>
      </c>
      <c r="E1037" s="604">
        <f t="shared" si="639"/>
        <v>0</v>
      </c>
      <c r="F1037" s="722">
        <v>0</v>
      </c>
      <c r="G1037" s="604">
        <f t="shared" si="640"/>
        <v>0</v>
      </c>
      <c r="H1037" s="605">
        <f>'Budget production - DÉTAIL'!G1214</f>
        <v>0</v>
      </c>
      <c r="I1037" s="606">
        <f t="shared" si="641"/>
        <v>0</v>
      </c>
      <c r="J1037" s="730"/>
      <c r="K1037" s="419" t="s">
        <v>1646</v>
      </c>
      <c r="L1037" s="419" t="s">
        <v>1646</v>
      </c>
      <c r="M1037" s="419" t="s">
        <v>1646</v>
      </c>
      <c r="O1037" s="819" t="str">
        <f t="shared" si="603"/>
        <v/>
      </c>
      <c r="P1037" s="819" t="str">
        <f t="shared" si="604"/>
        <v/>
      </c>
      <c r="Q1037" s="819" t="str">
        <f t="shared" si="605"/>
        <v/>
      </c>
    </row>
    <row r="1038" spans="1:67" ht="14" customHeight="1" thickBot="1">
      <c r="A1038" s="621" t="s">
        <v>2314</v>
      </c>
      <c r="B1038" s="609" t="s">
        <v>2663</v>
      </c>
      <c r="C1038" s="610">
        <f>SUM(C1032:C1037)</f>
        <v>0</v>
      </c>
      <c r="D1038" s="610">
        <f t="shared" ref="D1038:H1038" si="646">SUM(D1032:D1037)</f>
        <v>0</v>
      </c>
      <c r="E1038" s="610">
        <f t="shared" si="646"/>
        <v>0</v>
      </c>
      <c r="F1038" s="610">
        <f t="shared" si="646"/>
        <v>0</v>
      </c>
      <c r="G1038" s="610">
        <f t="shared" si="646"/>
        <v>0</v>
      </c>
      <c r="H1038" s="610">
        <f t="shared" si="646"/>
        <v>0</v>
      </c>
      <c r="I1038" s="611">
        <f t="shared" si="641"/>
        <v>0</v>
      </c>
      <c r="J1038" s="612"/>
      <c r="K1038" s="547"/>
      <c r="L1038" s="547"/>
      <c r="M1038" s="547"/>
      <c r="O1038" s="845"/>
      <c r="P1038" s="846"/>
      <c r="Q1038" s="846"/>
    </row>
    <row r="1039" spans="1:67" ht="14" customHeight="1" thickBot="1">
      <c r="A1039" s="647"/>
      <c r="B1039" s="534"/>
      <c r="C1039" s="524"/>
      <c r="D1039" s="524"/>
      <c r="E1039" s="524"/>
      <c r="F1039" s="524"/>
      <c r="G1039" s="524"/>
      <c r="H1039" s="524"/>
      <c r="I1039" s="525"/>
      <c r="J1039" s="628"/>
      <c r="K1039" s="548"/>
      <c r="L1039" s="548"/>
      <c r="M1039" s="548"/>
      <c r="O1039" s="847"/>
      <c r="P1039" s="848"/>
      <c r="Q1039" s="848"/>
    </row>
    <row r="1040" spans="1:67" s="514" customFormat="1" ht="22.5" customHeight="1" thickBot="1">
      <c r="A1040" s="629"/>
      <c r="B1040" s="560" t="s">
        <v>1815</v>
      </c>
      <c r="C1040" s="723">
        <f t="shared" ref="C1040:H1040" si="647">SUM(C1019+C1029+C1038)</f>
        <v>0</v>
      </c>
      <c r="D1040" s="723">
        <f t="shared" si="647"/>
        <v>0</v>
      </c>
      <c r="E1040" s="512">
        <f t="shared" si="647"/>
        <v>0</v>
      </c>
      <c r="F1040" s="723">
        <f t="shared" si="647"/>
        <v>0</v>
      </c>
      <c r="G1040" s="512">
        <f t="shared" si="647"/>
        <v>0</v>
      </c>
      <c r="H1040" s="512">
        <f t="shared" si="647"/>
        <v>0</v>
      </c>
      <c r="I1040" s="513">
        <f>+H1040-G1040</f>
        <v>0</v>
      </c>
      <c r="J1040" s="731"/>
      <c r="K1040" s="549"/>
      <c r="L1040" s="549"/>
      <c r="M1040" s="549"/>
      <c r="N1040" s="550"/>
      <c r="O1040" s="849"/>
      <c r="P1040" s="850"/>
      <c r="Q1040" s="850"/>
      <c r="R1040" s="550"/>
      <c r="S1040" s="550"/>
      <c r="T1040" s="550"/>
      <c r="U1040" s="550"/>
      <c r="V1040" s="550"/>
      <c r="W1040" s="550"/>
      <c r="X1040" s="550"/>
      <c r="Y1040" s="550"/>
      <c r="Z1040" s="550"/>
      <c r="AA1040" s="550"/>
      <c r="AB1040" s="550"/>
      <c r="AC1040" s="550"/>
      <c r="AD1040" s="550"/>
      <c r="AE1040" s="550"/>
      <c r="AF1040" s="550"/>
      <c r="AG1040" s="550"/>
      <c r="AH1040" s="550"/>
      <c r="AI1040" s="550"/>
      <c r="AJ1040" s="550"/>
      <c r="AK1040" s="550"/>
      <c r="AL1040" s="550"/>
      <c r="AM1040" s="550"/>
      <c r="AN1040" s="550"/>
      <c r="AO1040" s="550"/>
      <c r="AP1040" s="550"/>
      <c r="AQ1040" s="550"/>
      <c r="AR1040" s="550"/>
      <c r="AS1040" s="550"/>
      <c r="AT1040" s="550"/>
      <c r="AU1040" s="550"/>
      <c r="AV1040" s="550"/>
      <c r="AW1040" s="550"/>
      <c r="AX1040" s="550"/>
      <c r="AY1040" s="550"/>
      <c r="AZ1040" s="550"/>
      <c r="BA1040" s="550"/>
      <c r="BB1040" s="550"/>
      <c r="BC1040" s="550"/>
      <c r="BD1040" s="550"/>
      <c r="BE1040" s="550"/>
      <c r="BF1040" s="550"/>
      <c r="BG1040" s="550"/>
      <c r="BH1040" s="550"/>
      <c r="BI1040" s="550"/>
      <c r="BJ1040" s="550"/>
      <c r="BK1040" s="550"/>
      <c r="BL1040" s="550"/>
      <c r="BM1040" s="550"/>
      <c r="BN1040" s="550"/>
      <c r="BO1040" s="550"/>
    </row>
    <row r="1041" spans="1:67" ht="14" customHeight="1" thickBot="1">
      <c r="A1041" s="648"/>
      <c r="B1041" s="565"/>
      <c r="C1041" s="535"/>
      <c r="D1041" s="535"/>
      <c r="E1041" s="535"/>
      <c r="F1041" s="535"/>
      <c r="G1041" s="535"/>
      <c r="H1041" s="535"/>
      <c r="I1041" s="536"/>
      <c r="J1041" s="628"/>
      <c r="K1041" s="548"/>
      <c r="L1041" s="548"/>
      <c r="M1041" s="548"/>
      <c r="O1041" s="847"/>
      <c r="P1041" s="848"/>
      <c r="Q1041" s="848"/>
    </row>
    <row r="1042" spans="1:67" s="514" customFormat="1" ht="25.5" customHeight="1" thickBot="1">
      <c r="A1042" s="629"/>
      <c r="B1042" s="560" t="s">
        <v>1816</v>
      </c>
      <c r="C1042" s="723">
        <f t="shared" ref="C1042:H1042" si="648">SUM(C89+C998+C1040)</f>
        <v>0</v>
      </c>
      <c r="D1042" s="723">
        <f t="shared" si="648"/>
        <v>0</v>
      </c>
      <c r="E1042" s="512">
        <f t="shared" si="648"/>
        <v>0</v>
      </c>
      <c r="F1042" s="723">
        <f t="shared" si="648"/>
        <v>0</v>
      </c>
      <c r="G1042" s="512">
        <f t="shared" si="648"/>
        <v>0</v>
      </c>
      <c r="H1042" s="512">
        <f t="shared" si="648"/>
        <v>0</v>
      </c>
      <c r="I1042" s="513">
        <f>+H1042-G1042</f>
        <v>0</v>
      </c>
      <c r="J1042" s="731"/>
      <c r="K1042" s="549"/>
      <c r="L1042" s="549"/>
      <c r="M1042" s="549"/>
      <c r="N1042" s="550"/>
      <c r="O1042" s="849"/>
      <c r="P1042" s="850"/>
      <c r="Q1042" s="850"/>
      <c r="R1042" s="550"/>
      <c r="S1042" s="550"/>
      <c r="T1042" s="550"/>
      <c r="U1042" s="550"/>
      <c r="V1042" s="550"/>
      <c r="W1042" s="550"/>
      <c r="X1042" s="550"/>
      <c r="Y1042" s="550"/>
      <c r="Z1042" s="550"/>
      <c r="AA1042" s="550"/>
      <c r="AB1042" s="550"/>
      <c r="AC1042" s="550"/>
      <c r="AD1042" s="550"/>
      <c r="AE1042" s="550"/>
      <c r="AF1042" s="550"/>
      <c r="AG1042" s="550"/>
      <c r="AH1042" s="550"/>
      <c r="AI1042" s="550"/>
      <c r="AJ1042" s="550"/>
      <c r="AK1042" s="550"/>
      <c r="AL1042" s="550"/>
      <c r="AM1042" s="550"/>
      <c r="AN1042" s="550"/>
      <c r="AO1042" s="550"/>
      <c r="AP1042" s="550"/>
      <c r="AQ1042" s="550"/>
      <c r="AR1042" s="550"/>
      <c r="AS1042" s="550"/>
      <c r="AT1042" s="550"/>
      <c r="AU1042" s="550"/>
      <c r="AV1042" s="550"/>
      <c r="AW1042" s="550"/>
      <c r="AX1042" s="550"/>
      <c r="AY1042" s="550"/>
      <c r="AZ1042" s="550"/>
      <c r="BA1042" s="550"/>
      <c r="BB1042" s="550"/>
      <c r="BC1042" s="550"/>
      <c r="BD1042" s="550"/>
      <c r="BE1042" s="550"/>
      <c r="BF1042" s="550"/>
      <c r="BG1042" s="550"/>
      <c r="BH1042" s="550"/>
      <c r="BI1042" s="550"/>
      <c r="BJ1042" s="550"/>
      <c r="BK1042" s="550"/>
      <c r="BL1042" s="550"/>
      <c r="BM1042" s="550"/>
      <c r="BN1042" s="550"/>
      <c r="BO1042" s="550"/>
    </row>
    <row r="1043" spans="1:67" ht="14" customHeight="1" thickBot="1">
      <c r="A1043" s="648"/>
      <c r="B1043" s="565"/>
      <c r="C1043" s="535"/>
      <c r="D1043" s="535"/>
      <c r="E1043" s="535"/>
      <c r="F1043" s="535"/>
      <c r="G1043" s="535"/>
      <c r="H1043" s="535"/>
      <c r="I1043" s="536"/>
      <c r="J1043" s="628"/>
      <c r="K1043" s="548"/>
      <c r="L1043" s="548"/>
      <c r="M1043" s="548"/>
      <c r="O1043" s="847"/>
      <c r="P1043" s="848"/>
      <c r="Q1043" s="848"/>
    </row>
    <row r="1044" spans="1:67" ht="14" customHeight="1">
      <c r="A1044" s="645"/>
      <c r="B1044" s="613"/>
      <c r="C1044" s="625"/>
      <c r="D1044" s="625"/>
      <c r="E1044" s="625"/>
      <c r="F1044" s="625"/>
      <c r="G1044" s="625"/>
      <c r="H1044" s="625"/>
      <c r="I1044" s="626"/>
      <c r="J1044" s="615"/>
      <c r="K1044" s="520"/>
      <c r="L1044" s="520"/>
      <c r="M1044" s="520"/>
      <c r="N1044" s="520"/>
      <c r="O1044" s="843"/>
      <c r="P1044" s="843"/>
      <c r="Q1044" s="843"/>
    </row>
    <row r="1045" spans="1:67" ht="14" customHeight="1">
      <c r="A1045" s="596" t="s">
        <v>1817</v>
      </c>
      <c r="B1045" s="597" t="s">
        <v>1101</v>
      </c>
      <c r="C1045" s="598"/>
      <c r="D1045" s="614"/>
      <c r="E1045" s="614"/>
      <c r="F1045" s="614"/>
      <c r="G1045" s="614"/>
      <c r="H1045" s="614"/>
      <c r="I1045" s="521"/>
      <c r="J1045" s="615"/>
      <c r="K1045" s="520"/>
      <c r="L1045" s="520"/>
      <c r="M1045" s="520"/>
      <c r="N1045" s="520"/>
      <c r="O1045" s="843"/>
      <c r="P1045" s="843"/>
      <c r="Q1045" s="843"/>
    </row>
    <row r="1046" spans="1:67" ht="14" customHeight="1">
      <c r="A1046" s="621" t="s">
        <v>2664</v>
      </c>
      <c r="B1046" s="619" t="s">
        <v>651</v>
      </c>
      <c r="C1046" s="722">
        <v>0</v>
      </c>
      <c r="D1046" s="722">
        <v>0</v>
      </c>
      <c r="E1046" s="604">
        <f>+C1046+D1046</f>
        <v>0</v>
      </c>
      <c r="F1046" s="722">
        <v>0</v>
      </c>
      <c r="G1046" s="604">
        <f>+E1046+F1046</f>
        <v>0</v>
      </c>
      <c r="H1046" s="605">
        <f>'Budget production - DÉTAIL'!G1219</f>
        <v>0</v>
      </c>
      <c r="I1046" s="606">
        <f>+H1046-G1046</f>
        <v>0</v>
      </c>
      <c r="J1046" s="730"/>
      <c r="K1046" s="419" t="s">
        <v>1646</v>
      </c>
      <c r="L1046" s="419" t="s">
        <v>1646</v>
      </c>
      <c r="M1046" s="419" t="s">
        <v>1646</v>
      </c>
      <c r="O1046" s="819" t="str">
        <f t="shared" si="603"/>
        <v/>
      </c>
      <c r="P1046" s="819" t="str">
        <f t="shared" si="604"/>
        <v/>
      </c>
      <c r="Q1046" s="819" t="str">
        <f t="shared" si="605"/>
        <v/>
      </c>
    </row>
    <row r="1047" spans="1:67" ht="14" customHeight="1">
      <c r="A1047" s="621" t="s">
        <v>2314</v>
      </c>
      <c r="B1047" s="609" t="s">
        <v>2665</v>
      </c>
      <c r="C1047" s="725">
        <f t="shared" ref="C1047:H1047" si="649">SUM(C1046)</f>
        <v>0</v>
      </c>
      <c r="D1047" s="725">
        <f t="shared" si="649"/>
        <v>0</v>
      </c>
      <c r="E1047" s="610">
        <f t="shared" si="649"/>
        <v>0</v>
      </c>
      <c r="F1047" s="610">
        <f t="shared" si="649"/>
        <v>0</v>
      </c>
      <c r="G1047" s="610">
        <f t="shared" si="649"/>
        <v>0</v>
      </c>
      <c r="H1047" s="610">
        <f t="shared" si="649"/>
        <v>0</v>
      </c>
      <c r="I1047" s="611">
        <f>+H1047-G1047</f>
        <v>0</v>
      </c>
      <c r="J1047" s="612"/>
      <c r="K1047" s="589"/>
      <c r="L1047" s="571"/>
      <c r="M1047" s="571"/>
      <c r="N1047" s="572"/>
      <c r="O1047" s="859"/>
      <c r="P1047" s="859"/>
      <c r="Q1047" s="859"/>
    </row>
    <row r="1048" spans="1:67" ht="14" customHeight="1">
      <c r="A1048" s="621"/>
      <c r="B1048" s="613"/>
      <c r="C1048" s="614"/>
      <c r="D1048" s="614"/>
      <c r="E1048" s="614"/>
      <c r="F1048" s="614"/>
      <c r="G1048" s="614"/>
      <c r="H1048" s="614"/>
      <c r="I1048" s="521"/>
      <c r="J1048" s="615"/>
      <c r="K1048" s="520"/>
      <c r="L1048" s="520"/>
      <c r="M1048" s="520"/>
      <c r="N1048" s="520"/>
      <c r="O1048" s="843"/>
      <c r="P1048" s="843"/>
      <c r="Q1048" s="843"/>
    </row>
    <row r="1049" spans="1:67" ht="14" customHeight="1">
      <c r="A1049" s="596" t="s">
        <v>1818</v>
      </c>
      <c r="B1049" s="597" t="s">
        <v>1103</v>
      </c>
      <c r="C1049" s="598"/>
      <c r="D1049" s="614"/>
      <c r="E1049" s="614"/>
      <c r="F1049" s="614"/>
      <c r="G1049" s="614"/>
      <c r="H1049" s="614"/>
      <c r="I1049" s="521"/>
      <c r="J1049" s="615"/>
      <c r="K1049" s="520"/>
      <c r="L1049" s="520"/>
      <c r="M1049" s="520"/>
      <c r="N1049" s="520"/>
      <c r="O1049" s="843"/>
      <c r="P1049" s="843"/>
      <c r="Q1049" s="843"/>
    </row>
    <row r="1050" spans="1:67" ht="14" customHeight="1">
      <c r="A1050" s="621" t="s">
        <v>2666</v>
      </c>
      <c r="B1050" s="619" t="s">
        <v>652</v>
      </c>
      <c r="C1050" s="722">
        <v>0</v>
      </c>
      <c r="D1050" s="722">
        <v>0</v>
      </c>
      <c r="E1050" s="604">
        <f>+C1050+D1050</f>
        <v>0</v>
      </c>
      <c r="F1050" s="722">
        <v>0</v>
      </c>
      <c r="G1050" s="604">
        <f>+E1050+F1050</f>
        <v>0</v>
      </c>
      <c r="H1050" s="605">
        <f>'Budget production - DÉTAIL'!G1224</f>
        <v>0</v>
      </c>
      <c r="I1050" s="606">
        <f>+H1050-G1050</f>
        <v>0</v>
      </c>
      <c r="J1050" s="730"/>
      <c r="K1050" s="419" t="s">
        <v>1646</v>
      </c>
      <c r="L1050" s="419" t="s">
        <v>1646</v>
      </c>
      <c r="M1050" s="419" t="s">
        <v>1646</v>
      </c>
      <c r="O1050" s="819" t="str">
        <f t="shared" si="603"/>
        <v/>
      </c>
      <c r="P1050" s="819" t="str">
        <f t="shared" si="604"/>
        <v/>
      </c>
      <c r="Q1050" s="819" t="str">
        <f t="shared" si="605"/>
        <v/>
      </c>
    </row>
    <row r="1051" spans="1:67" ht="14" customHeight="1">
      <c r="A1051" s="621" t="s">
        <v>2314</v>
      </c>
      <c r="B1051" s="609" t="s">
        <v>2667</v>
      </c>
      <c r="C1051" s="610">
        <f t="shared" ref="C1051:H1051" si="650">SUM(C1050)</f>
        <v>0</v>
      </c>
      <c r="D1051" s="610">
        <f t="shared" si="650"/>
        <v>0</v>
      </c>
      <c r="E1051" s="610">
        <f t="shared" si="650"/>
        <v>0</v>
      </c>
      <c r="F1051" s="610">
        <f t="shared" si="650"/>
        <v>0</v>
      </c>
      <c r="G1051" s="610">
        <f t="shared" si="650"/>
        <v>0</v>
      </c>
      <c r="H1051" s="610">
        <f t="shared" si="650"/>
        <v>0</v>
      </c>
      <c r="I1051" s="611">
        <f>+H1051-G1051</f>
        <v>0</v>
      </c>
      <c r="J1051" s="612"/>
      <c r="K1051" s="589"/>
      <c r="L1051" s="571"/>
      <c r="M1051" s="571"/>
      <c r="N1051" s="572"/>
      <c r="O1051" s="859"/>
      <c r="P1051" s="859"/>
      <c r="Q1051" s="859"/>
    </row>
    <row r="1052" spans="1:67" ht="14" customHeight="1">
      <c r="A1052" s="621"/>
      <c r="B1052" s="613"/>
      <c r="C1052" s="614"/>
      <c r="D1052" s="614"/>
      <c r="E1052" s="614"/>
      <c r="F1052" s="614"/>
      <c r="G1052" s="614"/>
      <c r="H1052" s="614"/>
      <c r="I1052" s="521"/>
      <c r="J1052" s="615"/>
      <c r="K1052" s="520"/>
      <c r="L1052" s="520"/>
      <c r="M1052" s="520"/>
      <c r="N1052" s="520"/>
      <c r="O1052" s="843"/>
      <c r="P1052" s="843"/>
      <c r="Q1052" s="843"/>
    </row>
    <row r="1053" spans="1:67" ht="14" customHeight="1">
      <c r="A1053" s="621"/>
      <c r="B1053" s="613"/>
      <c r="C1053" s="625"/>
      <c r="D1053" s="625"/>
      <c r="E1053" s="625"/>
      <c r="F1053" s="625"/>
      <c r="G1053" s="625"/>
      <c r="H1053" s="625"/>
      <c r="I1053" s="626"/>
      <c r="J1053" s="615"/>
      <c r="K1053" s="520"/>
      <c r="L1053" s="520"/>
      <c r="M1053" s="520"/>
      <c r="N1053" s="520"/>
      <c r="O1053" s="843"/>
      <c r="P1053" s="843"/>
      <c r="Q1053" s="843"/>
    </row>
    <row r="1054" spans="1:67" s="353" customFormat="1" ht="39" customHeight="1" thickBot="1">
      <c r="A1054" s="649" t="s">
        <v>1819</v>
      </c>
      <c r="B1054" s="566" t="s">
        <v>2714</v>
      </c>
      <c r="C1054" s="537">
        <f>+C1042+C1047+C1051</f>
        <v>0</v>
      </c>
      <c r="D1054" s="537">
        <f t="shared" ref="D1054:I1054" si="651">+D1042+D1047+D1051</f>
        <v>0</v>
      </c>
      <c r="E1054" s="537">
        <f t="shared" si="651"/>
        <v>0</v>
      </c>
      <c r="F1054" s="537">
        <f t="shared" si="651"/>
        <v>0</v>
      </c>
      <c r="G1054" s="537">
        <f t="shared" si="651"/>
        <v>0</v>
      </c>
      <c r="H1054" s="537">
        <f t="shared" si="651"/>
        <v>0</v>
      </c>
      <c r="I1054" s="538">
        <f t="shared" si="651"/>
        <v>0</v>
      </c>
      <c r="J1054" s="650"/>
      <c r="K1054" s="590"/>
      <c r="L1054" s="555"/>
      <c r="M1054" s="555"/>
      <c r="N1054" s="362"/>
      <c r="O1054" s="852" t="str">
        <f t="shared" si="603"/>
        <v/>
      </c>
      <c r="P1054" s="852" t="str">
        <f t="shared" si="604"/>
        <v/>
      </c>
      <c r="Q1054" s="852" t="str">
        <f t="shared" si="605"/>
        <v/>
      </c>
      <c r="R1054" s="362"/>
      <c r="S1054" s="362"/>
      <c r="T1054" s="362"/>
      <c r="U1054" s="362"/>
      <c r="V1054" s="362"/>
      <c r="W1054" s="362"/>
      <c r="X1054" s="362"/>
      <c r="Y1054" s="362"/>
      <c r="Z1054" s="362"/>
      <c r="AA1054" s="362"/>
      <c r="AB1054" s="362"/>
      <c r="AC1054" s="362"/>
      <c r="AD1054" s="362"/>
      <c r="AE1054" s="362"/>
      <c r="AF1054" s="362"/>
      <c r="AG1054" s="362"/>
      <c r="AH1054" s="362"/>
      <c r="AI1054" s="362"/>
      <c r="AJ1054" s="362"/>
      <c r="AK1054" s="362"/>
      <c r="AL1054" s="362"/>
      <c r="AM1054" s="362"/>
      <c r="AN1054" s="362"/>
      <c r="AO1054" s="362"/>
      <c r="AP1054" s="362"/>
      <c r="AQ1054" s="362"/>
      <c r="AR1054" s="362"/>
      <c r="AS1054" s="362"/>
      <c r="AT1054" s="362"/>
      <c r="AU1054" s="362"/>
      <c r="AV1054" s="362"/>
      <c r="AW1054" s="362"/>
      <c r="AX1054" s="362"/>
      <c r="AY1054" s="362"/>
      <c r="AZ1054" s="362"/>
      <c r="BA1054" s="362"/>
      <c r="BB1054" s="362"/>
      <c r="BC1054" s="362"/>
      <c r="BD1054" s="362"/>
      <c r="BE1054" s="362"/>
      <c r="BF1054" s="362"/>
      <c r="BG1054" s="362"/>
      <c r="BH1054" s="362"/>
      <c r="BI1054" s="362"/>
      <c r="BJ1054" s="362"/>
      <c r="BK1054" s="362"/>
      <c r="BL1054" s="362"/>
      <c r="BM1054" s="362"/>
      <c r="BN1054" s="362"/>
      <c r="BO1054" s="362"/>
    </row>
    <row r="1055" spans="1:67" ht="14" customHeight="1">
      <c r="A1055" s="651"/>
      <c r="B1055" s="567"/>
      <c r="C1055" s="539"/>
      <c r="D1055" s="539"/>
      <c r="E1055" s="539"/>
      <c r="F1055" s="539"/>
      <c r="G1055" s="539"/>
      <c r="H1055" s="539"/>
      <c r="I1055" s="540"/>
      <c r="J1055" s="652"/>
      <c r="K1055" s="419"/>
      <c r="L1055" s="346"/>
      <c r="M1055" s="346"/>
      <c r="O1055" s="819" t="str">
        <f t="shared" si="603"/>
        <v/>
      </c>
      <c r="P1055" s="819" t="str">
        <f t="shared" si="604"/>
        <v/>
      </c>
      <c r="Q1055" s="819" t="str">
        <f t="shared" si="605"/>
        <v/>
      </c>
    </row>
    <row r="1056" spans="1:67" s="353" customFormat="1" ht="70" customHeight="1">
      <c r="A1056" s="897" t="s">
        <v>1820</v>
      </c>
      <c r="B1056" s="896" t="s">
        <v>2945</v>
      </c>
      <c r="C1056" s="726">
        <v>0</v>
      </c>
      <c r="D1056" s="726">
        <v>0</v>
      </c>
      <c r="E1056" s="653">
        <f>+C1056+D1056</f>
        <v>0</v>
      </c>
      <c r="F1056" s="726">
        <v>0</v>
      </c>
      <c r="G1056" s="653">
        <f>+E1056+F1056</f>
        <v>0</v>
      </c>
      <c r="H1056" s="653">
        <f>'Budget production - DÉTAIL'!G1231</f>
        <v>0</v>
      </c>
      <c r="I1056" s="654">
        <f>+H1056-G1056</f>
        <v>0</v>
      </c>
      <c r="J1056" s="899" t="s">
        <v>2947</v>
      </c>
      <c r="K1056" s="419" t="s">
        <v>1646</v>
      </c>
      <c r="L1056" s="419" t="s">
        <v>1646</v>
      </c>
      <c r="M1056" s="419" t="s">
        <v>1646</v>
      </c>
      <c r="N1056" s="362"/>
      <c r="O1056" s="819" t="str">
        <f t="shared" si="603"/>
        <v/>
      </c>
      <c r="P1056" s="819" t="str">
        <f t="shared" si="604"/>
        <v/>
      </c>
      <c r="Q1056" s="819" t="str">
        <f t="shared" si="605"/>
        <v/>
      </c>
      <c r="R1056" s="362"/>
      <c r="S1056" s="362"/>
      <c r="T1056" s="362"/>
      <c r="U1056" s="362"/>
      <c r="V1056" s="362"/>
      <c r="W1056" s="362"/>
      <c r="X1056" s="362"/>
      <c r="Y1056" s="362"/>
      <c r="Z1056" s="362"/>
      <c r="AA1056" s="362"/>
      <c r="AB1056" s="362"/>
      <c r="AC1056" s="362"/>
      <c r="AD1056" s="362"/>
      <c r="AE1056" s="362"/>
      <c r="AF1056" s="362"/>
      <c r="AG1056" s="362"/>
      <c r="AH1056" s="362"/>
      <c r="AI1056" s="362"/>
      <c r="AJ1056" s="362"/>
      <c r="AK1056" s="362"/>
      <c r="AL1056" s="362"/>
      <c r="AM1056" s="362"/>
      <c r="AN1056" s="362"/>
      <c r="AO1056" s="362"/>
      <c r="AP1056" s="362"/>
      <c r="AQ1056" s="362"/>
      <c r="AR1056" s="362"/>
      <c r="AS1056" s="362"/>
      <c r="AT1056" s="362"/>
      <c r="AU1056" s="362"/>
      <c r="AV1056" s="362"/>
      <c r="AW1056" s="362"/>
      <c r="AX1056" s="362"/>
      <c r="AY1056" s="362"/>
      <c r="AZ1056" s="362"/>
      <c r="BA1056" s="362"/>
      <c r="BB1056" s="362"/>
      <c r="BC1056" s="362"/>
      <c r="BD1056" s="362"/>
      <c r="BE1056" s="362"/>
      <c r="BF1056" s="362"/>
      <c r="BG1056" s="362"/>
      <c r="BH1056" s="362"/>
      <c r="BI1056" s="362"/>
      <c r="BJ1056" s="362"/>
      <c r="BK1056" s="362"/>
      <c r="BL1056" s="362"/>
      <c r="BM1056" s="362"/>
      <c r="BN1056" s="362"/>
      <c r="BO1056" s="362"/>
    </row>
    <row r="1057" spans="1:67" ht="14" customHeight="1" thickBot="1">
      <c r="A1057" s="655"/>
      <c r="B1057" s="568"/>
      <c r="C1057" s="541"/>
      <c r="D1057" s="541"/>
      <c r="E1057" s="541"/>
      <c r="F1057" s="541"/>
      <c r="G1057" s="541"/>
      <c r="H1057" s="541"/>
      <c r="I1057" s="542"/>
      <c r="J1057" s="656"/>
      <c r="K1057" s="591"/>
      <c r="L1057" s="556"/>
      <c r="M1057" s="556"/>
      <c r="O1057" s="860"/>
      <c r="Q1057" s="862"/>
    </row>
    <row r="1058" spans="1:67" s="353" customFormat="1" ht="41.25" customHeight="1" thickTop="1">
      <c r="A1058" s="657"/>
      <c r="B1058" s="658" t="s">
        <v>561</v>
      </c>
      <c r="C1058" s="659">
        <f>+C1054+C1056</f>
        <v>0</v>
      </c>
      <c r="D1058" s="659">
        <f t="shared" ref="D1058:I1058" si="652">+D1054+D1056</f>
        <v>0</v>
      </c>
      <c r="E1058" s="659">
        <f t="shared" si="652"/>
        <v>0</v>
      </c>
      <c r="F1058" s="659">
        <f t="shared" si="652"/>
        <v>0</v>
      </c>
      <c r="G1058" s="659">
        <f t="shared" si="652"/>
        <v>0</v>
      </c>
      <c r="H1058" s="659">
        <f t="shared" si="652"/>
        <v>0</v>
      </c>
      <c r="I1058" s="660">
        <f t="shared" si="652"/>
        <v>0</v>
      </c>
      <c r="J1058" s="661"/>
      <c r="K1058" s="592"/>
      <c r="L1058" s="557"/>
      <c r="M1058" s="557"/>
      <c r="N1058" s="362"/>
      <c r="O1058" s="863">
        <f>SUM(O7:O1056)</f>
        <v>0</v>
      </c>
      <c r="P1058" s="863">
        <f t="shared" ref="P1058:Q1058" si="653">SUM(P7:P1056)</f>
        <v>0</v>
      </c>
      <c r="Q1058" s="863">
        <f t="shared" si="653"/>
        <v>0</v>
      </c>
      <c r="R1058" s="362"/>
      <c r="S1058" s="362"/>
      <c r="T1058" s="362"/>
      <c r="U1058" s="362"/>
      <c r="V1058" s="362"/>
      <c r="W1058" s="362"/>
      <c r="X1058" s="362"/>
      <c r="Y1058" s="362"/>
      <c r="Z1058" s="362"/>
      <c r="AA1058" s="362"/>
      <c r="AB1058" s="362"/>
      <c r="AC1058" s="362"/>
      <c r="AD1058" s="362"/>
      <c r="AE1058" s="362"/>
      <c r="AF1058" s="362"/>
      <c r="AG1058" s="362"/>
      <c r="AH1058" s="362"/>
      <c r="AI1058" s="362"/>
      <c r="AJ1058" s="362"/>
      <c r="AK1058" s="362"/>
      <c r="AL1058" s="362"/>
      <c r="AM1058" s="362"/>
      <c r="AN1058" s="362"/>
      <c r="AO1058" s="362"/>
      <c r="AP1058" s="362"/>
      <c r="AQ1058" s="362"/>
      <c r="AR1058" s="362"/>
      <c r="AS1058" s="362"/>
      <c r="AT1058" s="362"/>
      <c r="AU1058" s="362"/>
      <c r="AV1058" s="362"/>
      <c r="AW1058" s="362"/>
      <c r="AX1058" s="362"/>
      <c r="AY1058" s="362"/>
      <c r="AZ1058" s="362"/>
      <c r="BA1058" s="362"/>
      <c r="BB1058" s="362"/>
      <c r="BC1058" s="362"/>
      <c r="BD1058" s="362"/>
      <c r="BE1058" s="362"/>
      <c r="BF1058" s="362"/>
      <c r="BG1058" s="362"/>
      <c r="BH1058" s="362"/>
      <c r="BI1058" s="362"/>
      <c r="BJ1058" s="362"/>
      <c r="BK1058" s="362"/>
      <c r="BL1058" s="362"/>
      <c r="BM1058" s="362"/>
      <c r="BN1058" s="362"/>
      <c r="BO1058" s="362"/>
    </row>
    <row r="1059" spans="1:67" s="359" customFormat="1" ht="15" customHeight="1">
      <c r="A1059" s="694" t="s">
        <v>2828</v>
      </c>
      <c r="B1059" s="716"/>
      <c r="C1059" s="569"/>
      <c r="D1059" s="569"/>
      <c r="E1059" s="717"/>
      <c r="F1059" s="569"/>
      <c r="G1059" s="717"/>
      <c r="H1059" s="569"/>
      <c r="I1059" s="718"/>
      <c r="J1059" s="719"/>
      <c r="O1059" s="864"/>
      <c r="P1059" s="864"/>
      <c r="Q1059" s="864"/>
    </row>
    <row r="1060" spans="1:67" s="359" customFormat="1" ht="14" customHeight="1">
      <c r="A1060" s="715"/>
      <c r="B1060" s="716"/>
      <c r="C1060" s="569"/>
      <c r="D1060" s="569"/>
      <c r="E1060" s="717"/>
      <c r="F1060" s="569"/>
      <c r="G1060" s="717"/>
      <c r="H1060" s="569"/>
      <c r="I1060" s="717"/>
      <c r="J1060" s="719"/>
      <c r="O1060" s="864"/>
      <c r="P1060" s="864"/>
      <c r="Q1060" s="864"/>
    </row>
    <row r="1061" spans="1:67" s="359" customFormat="1" ht="14" customHeight="1">
      <c r="A1061" s="715"/>
      <c r="B1061" s="716"/>
      <c r="C1061" s="569"/>
      <c r="D1061" s="569"/>
      <c r="E1061" s="717"/>
      <c r="F1061" s="569"/>
      <c r="G1061" s="717"/>
      <c r="H1061" s="569"/>
      <c r="I1061" s="717"/>
      <c r="J1061" s="719"/>
      <c r="O1061" s="864"/>
      <c r="P1061" s="864"/>
      <c r="Q1061" s="864"/>
    </row>
    <row r="1062" spans="1:67" s="359" customFormat="1" ht="14" customHeight="1">
      <c r="A1062" s="715"/>
      <c r="B1062" s="716"/>
      <c r="C1062" s="569"/>
      <c r="D1062" s="569"/>
      <c r="E1062" s="717"/>
      <c r="F1062" s="569"/>
      <c r="G1062" s="717"/>
      <c r="H1062" s="569"/>
      <c r="I1062" s="717"/>
      <c r="J1062" s="719"/>
      <c r="O1062" s="864"/>
      <c r="P1062" s="864"/>
      <c r="Q1062" s="864"/>
    </row>
    <row r="1063" spans="1:67" s="359" customFormat="1" ht="14" customHeight="1">
      <c r="A1063" s="715"/>
      <c r="B1063" s="716"/>
      <c r="C1063" s="569"/>
      <c r="D1063" s="569"/>
      <c r="E1063" s="717"/>
      <c r="F1063" s="569"/>
      <c r="G1063" s="717"/>
      <c r="H1063" s="569"/>
      <c r="I1063" s="717"/>
      <c r="J1063" s="719"/>
      <c r="O1063" s="864"/>
      <c r="P1063" s="864"/>
      <c r="Q1063" s="864"/>
    </row>
    <row r="1064" spans="1:67" s="359" customFormat="1" ht="14" customHeight="1">
      <c r="A1064" s="715"/>
      <c r="B1064" s="716"/>
      <c r="C1064" s="569"/>
      <c r="D1064" s="569"/>
      <c r="E1064" s="717"/>
      <c r="F1064" s="569"/>
      <c r="G1064" s="717"/>
      <c r="H1064" s="569"/>
      <c r="I1064" s="717"/>
      <c r="J1064" s="719"/>
      <c r="O1064" s="864"/>
      <c r="P1064" s="864"/>
      <c r="Q1064" s="864"/>
    </row>
    <row r="1065" spans="1:67" s="359" customFormat="1" ht="14" customHeight="1">
      <c r="A1065" s="715"/>
      <c r="B1065" s="716"/>
      <c r="C1065" s="569"/>
      <c r="D1065" s="569"/>
      <c r="E1065" s="717"/>
      <c r="F1065" s="569"/>
      <c r="G1065" s="717"/>
      <c r="H1065" s="569"/>
      <c r="I1065" s="717"/>
      <c r="J1065" s="719"/>
      <c r="O1065" s="864"/>
      <c r="P1065" s="864"/>
      <c r="Q1065" s="864"/>
    </row>
    <row r="1066" spans="1:67" s="359" customFormat="1" ht="14" customHeight="1">
      <c r="A1066" s="715"/>
      <c r="B1066" s="716"/>
      <c r="C1066" s="569"/>
      <c r="D1066" s="569"/>
      <c r="E1066" s="717"/>
      <c r="F1066" s="569"/>
      <c r="G1066" s="717"/>
      <c r="H1066" s="569"/>
      <c r="I1066" s="717"/>
      <c r="J1066" s="719"/>
      <c r="O1066" s="864"/>
      <c r="P1066" s="864"/>
      <c r="Q1066" s="864"/>
    </row>
    <row r="1067" spans="1:67" s="359" customFormat="1" ht="14" customHeight="1">
      <c r="A1067" s="715"/>
      <c r="B1067" s="716"/>
      <c r="C1067" s="569"/>
      <c r="D1067" s="569"/>
      <c r="E1067" s="717"/>
      <c r="F1067" s="569"/>
      <c r="G1067" s="717"/>
      <c r="H1067" s="569"/>
      <c r="I1067" s="717"/>
      <c r="J1067" s="719"/>
      <c r="O1067" s="864"/>
      <c r="P1067" s="864"/>
      <c r="Q1067" s="864"/>
    </row>
    <row r="1068" spans="1:67" s="359" customFormat="1" ht="14" customHeight="1">
      <c r="A1068" s="715"/>
      <c r="B1068" s="716"/>
      <c r="C1068" s="569"/>
      <c r="D1068" s="569"/>
      <c r="E1068" s="717"/>
      <c r="F1068" s="569"/>
      <c r="G1068" s="717"/>
      <c r="H1068" s="569"/>
      <c r="I1068" s="717"/>
      <c r="J1068" s="719"/>
      <c r="O1068" s="864"/>
      <c r="P1068" s="864"/>
      <c r="Q1068" s="864"/>
    </row>
    <row r="1069" spans="1:67" s="359" customFormat="1" ht="14" customHeight="1">
      <c r="A1069" s="715"/>
      <c r="B1069" s="716"/>
      <c r="C1069" s="569"/>
      <c r="D1069" s="569"/>
      <c r="E1069" s="717"/>
      <c r="F1069" s="569"/>
      <c r="G1069" s="717"/>
      <c r="H1069" s="569"/>
      <c r="I1069" s="717"/>
      <c r="J1069" s="719"/>
      <c r="O1069" s="864"/>
      <c r="P1069" s="864"/>
      <c r="Q1069" s="864"/>
    </row>
    <row r="1070" spans="1:67" s="359" customFormat="1" ht="14" customHeight="1">
      <c r="A1070" s="715"/>
      <c r="B1070" s="716"/>
      <c r="C1070" s="569"/>
      <c r="D1070" s="569"/>
      <c r="E1070" s="717"/>
      <c r="F1070" s="569"/>
      <c r="G1070" s="717"/>
      <c r="H1070" s="569"/>
      <c r="I1070" s="717"/>
      <c r="J1070" s="719"/>
      <c r="O1070" s="864"/>
      <c r="P1070" s="864"/>
      <c r="Q1070" s="864"/>
    </row>
    <row r="1071" spans="1:67" s="359" customFormat="1" ht="14" customHeight="1">
      <c r="A1071" s="715"/>
      <c r="B1071" s="716"/>
      <c r="C1071" s="569"/>
      <c r="D1071" s="569"/>
      <c r="E1071" s="717"/>
      <c r="F1071" s="569"/>
      <c r="G1071" s="717"/>
      <c r="H1071" s="569"/>
      <c r="I1071" s="717"/>
      <c r="J1071" s="719"/>
      <c r="O1071" s="864"/>
      <c r="P1071" s="864"/>
      <c r="Q1071" s="864"/>
    </row>
    <row r="1072" spans="1:67" s="359" customFormat="1" ht="14" customHeight="1">
      <c r="A1072" s="715"/>
      <c r="B1072" s="716"/>
      <c r="C1072" s="569"/>
      <c r="D1072" s="569"/>
      <c r="E1072" s="717"/>
      <c r="F1072" s="569"/>
      <c r="G1072" s="717"/>
      <c r="H1072" s="569"/>
      <c r="I1072" s="717"/>
      <c r="J1072" s="719"/>
      <c r="O1072" s="864"/>
      <c r="P1072" s="864"/>
      <c r="Q1072" s="864"/>
    </row>
    <row r="1073" spans="1:17" s="359" customFormat="1" ht="14" customHeight="1">
      <c r="A1073" s="715"/>
      <c r="B1073" s="716"/>
      <c r="C1073" s="569"/>
      <c r="D1073" s="569"/>
      <c r="E1073" s="717"/>
      <c r="F1073" s="569"/>
      <c r="G1073" s="717"/>
      <c r="H1073" s="569"/>
      <c r="I1073" s="717"/>
      <c r="J1073" s="719"/>
      <c r="O1073" s="864"/>
      <c r="P1073" s="864"/>
      <c r="Q1073" s="864"/>
    </row>
    <row r="1074" spans="1:17" s="359" customFormat="1" ht="14" customHeight="1">
      <c r="A1074" s="715"/>
      <c r="B1074" s="716"/>
      <c r="C1074" s="569"/>
      <c r="D1074" s="569"/>
      <c r="E1074" s="717"/>
      <c r="F1074" s="569"/>
      <c r="G1074" s="717"/>
      <c r="H1074" s="569"/>
      <c r="I1074" s="717"/>
      <c r="J1074" s="719"/>
      <c r="O1074" s="864"/>
      <c r="P1074" s="864"/>
      <c r="Q1074" s="864"/>
    </row>
    <row r="1075" spans="1:17" s="359" customFormat="1" ht="14" customHeight="1">
      <c r="A1075" s="715"/>
      <c r="B1075" s="716"/>
      <c r="C1075" s="569"/>
      <c r="D1075" s="569"/>
      <c r="E1075" s="717"/>
      <c r="F1075" s="569"/>
      <c r="G1075" s="717"/>
      <c r="H1075" s="569"/>
      <c r="I1075" s="717"/>
      <c r="J1075" s="719"/>
      <c r="O1075" s="864"/>
      <c r="P1075" s="864"/>
      <c r="Q1075" s="864"/>
    </row>
    <row r="1076" spans="1:17" s="359" customFormat="1" ht="14" customHeight="1">
      <c r="A1076" s="715"/>
      <c r="B1076" s="716"/>
      <c r="C1076" s="569"/>
      <c r="D1076" s="569"/>
      <c r="E1076" s="717"/>
      <c r="F1076" s="569"/>
      <c r="G1076" s="717"/>
      <c r="H1076" s="569"/>
      <c r="I1076" s="717"/>
      <c r="J1076" s="719"/>
      <c r="O1076" s="864"/>
      <c r="P1076" s="864"/>
      <c r="Q1076" s="864"/>
    </row>
    <row r="1077" spans="1:17" s="359" customFormat="1" ht="14" customHeight="1">
      <c r="A1077" s="715"/>
      <c r="B1077" s="716"/>
      <c r="C1077" s="569"/>
      <c r="D1077" s="569"/>
      <c r="E1077" s="717"/>
      <c r="F1077" s="569"/>
      <c r="G1077" s="717"/>
      <c r="H1077" s="569"/>
      <c r="I1077" s="717"/>
      <c r="J1077" s="719"/>
      <c r="O1077" s="864"/>
      <c r="P1077" s="864"/>
      <c r="Q1077" s="864"/>
    </row>
    <row r="1078" spans="1:17" s="359" customFormat="1" ht="14" customHeight="1">
      <c r="A1078" s="715"/>
      <c r="B1078" s="716"/>
      <c r="C1078" s="569"/>
      <c r="D1078" s="569"/>
      <c r="E1078" s="717"/>
      <c r="F1078" s="569"/>
      <c r="G1078" s="717"/>
      <c r="H1078" s="569"/>
      <c r="I1078" s="717"/>
      <c r="J1078" s="719"/>
      <c r="O1078" s="864"/>
      <c r="P1078" s="864"/>
      <c r="Q1078" s="864"/>
    </row>
    <row r="1079" spans="1:17" s="359" customFormat="1" ht="14" customHeight="1">
      <c r="A1079" s="715"/>
      <c r="B1079" s="716"/>
      <c r="C1079" s="569"/>
      <c r="D1079" s="569"/>
      <c r="E1079" s="717"/>
      <c r="F1079" s="569"/>
      <c r="G1079" s="717"/>
      <c r="H1079" s="569"/>
      <c r="I1079" s="717"/>
      <c r="J1079" s="719"/>
      <c r="O1079" s="864"/>
      <c r="P1079" s="864"/>
      <c r="Q1079" s="864"/>
    </row>
    <row r="1080" spans="1:17" s="359" customFormat="1" ht="14" customHeight="1">
      <c r="A1080" s="715"/>
      <c r="B1080" s="716"/>
      <c r="C1080" s="569"/>
      <c r="D1080" s="569"/>
      <c r="E1080" s="717"/>
      <c r="F1080" s="569"/>
      <c r="G1080" s="717"/>
      <c r="H1080" s="569"/>
      <c r="I1080" s="717"/>
      <c r="J1080" s="719"/>
      <c r="O1080" s="864"/>
      <c r="P1080" s="864"/>
      <c r="Q1080" s="864"/>
    </row>
    <row r="1081" spans="1:17" s="359" customFormat="1" ht="14" customHeight="1">
      <c r="A1081" s="715"/>
      <c r="B1081" s="716"/>
      <c r="C1081" s="569"/>
      <c r="D1081" s="569"/>
      <c r="E1081" s="717"/>
      <c r="F1081" s="569"/>
      <c r="G1081" s="717"/>
      <c r="H1081" s="569"/>
      <c r="I1081" s="717"/>
      <c r="J1081" s="719"/>
      <c r="O1081" s="864"/>
      <c r="P1081" s="864"/>
      <c r="Q1081" s="864"/>
    </row>
    <row r="1082" spans="1:17" s="359" customFormat="1" ht="14" customHeight="1">
      <c r="A1082" s="715"/>
      <c r="B1082" s="716"/>
      <c r="C1082" s="569"/>
      <c r="D1082" s="569"/>
      <c r="E1082" s="717"/>
      <c r="F1082" s="569"/>
      <c r="G1082" s="717"/>
      <c r="H1082" s="569"/>
      <c r="I1082" s="717"/>
      <c r="J1082" s="719"/>
      <c r="O1082" s="864"/>
      <c r="P1082" s="864"/>
      <c r="Q1082" s="864"/>
    </row>
    <row r="1083" spans="1:17" s="359" customFormat="1" ht="14" customHeight="1">
      <c r="A1083" s="715"/>
      <c r="B1083" s="716"/>
      <c r="C1083" s="569"/>
      <c r="D1083" s="569"/>
      <c r="E1083" s="717"/>
      <c r="F1083" s="569"/>
      <c r="G1083" s="717"/>
      <c r="H1083" s="569"/>
      <c r="I1083" s="717"/>
      <c r="J1083" s="719"/>
      <c r="O1083" s="864"/>
      <c r="P1083" s="864"/>
      <c r="Q1083" s="864"/>
    </row>
    <row r="1084" spans="1:17" s="359" customFormat="1" ht="14" customHeight="1">
      <c r="A1084" s="715"/>
      <c r="B1084" s="716"/>
      <c r="C1084" s="569"/>
      <c r="D1084" s="569"/>
      <c r="E1084" s="717"/>
      <c r="F1084" s="569"/>
      <c r="G1084" s="717"/>
      <c r="H1084" s="569"/>
      <c r="I1084" s="717"/>
      <c r="J1084" s="719"/>
      <c r="O1084" s="864"/>
      <c r="P1084" s="864"/>
      <c r="Q1084" s="864"/>
    </row>
    <row r="1085" spans="1:17" s="359" customFormat="1" ht="14" customHeight="1">
      <c r="A1085" s="715"/>
      <c r="B1085" s="716"/>
      <c r="C1085" s="569"/>
      <c r="D1085" s="569"/>
      <c r="E1085" s="717"/>
      <c r="F1085" s="569"/>
      <c r="G1085" s="717"/>
      <c r="H1085" s="569"/>
      <c r="I1085" s="717"/>
      <c r="J1085" s="719"/>
      <c r="O1085" s="864"/>
      <c r="P1085" s="864"/>
      <c r="Q1085" s="864"/>
    </row>
    <row r="1086" spans="1:17" s="359" customFormat="1" ht="14" customHeight="1">
      <c r="A1086" s="715"/>
      <c r="B1086" s="716"/>
      <c r="C1086" s="569"/>
      <c r="D1086" s="569"/>
      <c r="E1086" s="717"/>
      <c r="F1086" s="569"/>
      <c r="G1086" s="717"/>
      <c r="H1086" s="569"/>
      <c r="I1086" s="717"/>
      <c r="J1086" s="719"/>
      <c r="O1086" s="864"/>
      <c r="P1086" s="864"/>
      <c r="Q1086" s="864"/>
    </row>
    <row r="1087" spans="1:17" s="359" customFormat="1" ht="14" customHeight="1">
      <c r="A1087" s="715"/>
      <c r="B1087" s="716"/>
      <c r="C1087" s="569"/>
      <c r="D1087" s="569"/>
      <c r="E1087" s="717"/>
      <c r="F1087" s="569"/>
      <c r="G1087" s="717"/>
      <c r="H1087" s="569"/>
      <c r="I1087" s="717"/>
      <c r="J1087" s="719"/>
      <c r="O1087" s="864"/>
      <c r="P1087" s="864"/>
      <c r="Q1087" s="864"/>
    </row>
    <row r="1088" spans="1:17" s="359" customFormat="1" ht="14" customHeight="1">
      <c r="A1088" s="715"/>
      <c r="B1088" s="716"/>
      <c r="C1088" s="569"/>
      <c r="D1088" s="569"/>
      <c r="E1088" s="717"/>
      <c r="F1088" s="569"/>
      <c r="G1088" s="717"/>
      <c r="H1088" s="569"/>
      <c r="I1088" s="717"/>
      <c r="J1088" s="719"/>
      <c r="O1088" s="864"/>
      <c r="P1088" s="864"/>
      <c r="Q1088" s="864"/>
    </row>
    <row r="1089" spans="1:17" s="359" customFormat="1" ht="14" customHeight="1">
      <c r="A1089" s="715"/>
      <c r="B1089" s="716"/>
      <c r="C1089" s="569"/>
      <c r="D1089" s="569"/>
      <c r="E1089" s="717"/>
      <c r="F1089" s="569"/>
      <c r="G1089" s="717"/>
      <c r="H1089" s="569"/>
      <c r="I1089" s="717"/>
      <c r="J1089" s="719"/>
      <c r="O1089" s="864"/>
      <c r="P1089" s="864"/>
      <c r="Q1089" s="864"/>
    </row>
    <row r="1090" spans="1:17" s="359" customFormat="1" ht="14" customHeight="1">
      <c r="A1090" s="715"/>
      <c r="B1090" s="716"/>
      <c r="C1090" s="569"/>
      <c r="D1090" s="569"/>
      <c r="E1090" s="717"/>
      <c r="F1090" s="569"/>
      <c r="G1090" s="717"/>
      <c r="H1090" s="569"/>
      <c r="I1090" s="717"/>
      <c r="J1090" s="719"/>
      <c r="O1090" s="864"/>
      <c r="P1090" s="864"/>
      <c r="Q1090" s="864"/>
    </row>
    <row r="1091" spans="1:17" s="359" customFormat="1" ht="14" customHeight="1">
      <c r="A1091" s="715"/>
      <c r="B1091" s="716"/>
      <c r="C1091" s="569"/>
      <c r="D1091" s="569"/>
      <c r="E1091" s="717"/>
      <c r="F1091" s="569"/>
      <c r="G1091" s="717"/>
      <c r="H1091" s="569"/>
      <c r="I1091" s="717"/>
      <c r="J1091" s="719"/>
      <c r="O1091" s="864"/>
      <c r="P1091" s="864"/>
      <c r="Q1091" s="864"/>
    </row>
    <row r="1092" spans="1:17" s="359" customFormat="1" ht="14" customHeight="1">
      <c r="A1092" s="715"/>
      <c r="B1092" s="716"/>
      <c r="C1092" s="569"/>
      <c r="D1092" s="569"/>
      <c r="E1092" s="717"/>
      <c r="F1092" s="569"/>
      <c r="G1092" s="717"/>
      <c r="H1092" s="569"/>
      <c r="I1092" s="717"/>
      <c r="J1092" s="719"/>
      <c r="O1092" s="864"/>
      <c r="P1092" s="864"/>
      <c r="Q1092" s="864"/>
    </row>
    <row r="1093" spans="1:17" s="359" customFormat="1" ht="14" customHeight="1">
      <c r="A1093" s="715"/>
      <c r="B1093" s="716"/>
      <c r="C1093" s="569"/>
      <c r="D1093" s="569"/>
      <c r="E1093" s="717"/>
      <c r="F1093" s="569"/>
      <c r="G1093" s="717"/>
      <c r="H1093" s="569"/>
      <c r="I1093" s="717"/>
      <c r="J1093" s="719"/>
      <c r="O1093" s="864"/>
      <c r="P1093" s="864"/>
      <c r="Q1093" s="864"/>
    </row>
    <row r="1094" spans="1:17" s="359" customFormat="1" ht="14" customHeight="1">
      <c r="A1094" s="715"/>
      <c r="B1094" s="716"/>
      <c r="C1094" s="569"/>
      <c r="D1094" s="569"/>
      <c r="E1094" s="717"/>
      <c r="F1094" s="569"/>
      <c r="G1094" s="717"/>
      <c r="H1094" s="569"/>
      <c r="I1094" s="717"/>
      <c r="J1094" s="719"/>
      <c r="O1094" s="864"/>
      <c r="P1094" s="864"/>
      <c r="Q1094" s="864"/>
    </row>
    <row r="1095" spans="1:17" s="359" customFormat="1" ht="14" customHeight="1">
      <c r="A1095" s="715"/>
      <c r="B1095" s="716"/>
      <c r="C1095" s="569"/>
      <c r="D1095" s="569"/>
      <c r="E1095" s="717"/>
      <c r="F1095" s="569"/>
      <c r="G1095" s="717"/>
      <c r="H1095" s="569"/>
      <c r="I1095" s="717"/>
      <c r="J1095" s="719"/>
      <c r="O1095" s="864"/>
      <c r="P1095" s="864"/>
      <c r="Q1095" s="864"/>
    </row>
    <row r="1096" spans="1:17" s="359" customFormat="1" ht="14" customHeight="1">
      <c r="A1096" s="715"/>
      <c r="B1096" s="716"/>
      <c r="C1096" s="569"/>
      <c r="D1096" s="569"/>
      <c r="E1096" s="717"/>
      <c r="F1096" s="569"/>
      <c r="G1096" s="717"/>
      <c r="H1096" s="569"/>
      <c r="I1096" s="717"/>
      <c r="J1096" s="719"/>
      <c r="O1096" s="864"/>
      <c r="P1096" s="864"/>
      <c r="Q1096" s="864"/>
    </row>
    <row r="1097" spans="1:17" s="359" customFormat="1" ht="14" customHeight="1">
      <c r="A1097" s="715"/>
      <c r="B1097" s="716"/>
      <c r="C1097" s="569"/>
      <c r="D1097" s="569"/>
      <c r="E1097" s="717"/>
      <c r="F1097" s="569"/>
      <c r="G1097" s="717"/>
      <c r="H1097" s="569"/>
      <c r="I1097" s="717"/>
      <c r="J1097" s="719"/>
      <c r="O1097" s="864"/>
      <c r="P1097" s="864"/>
      <c r="Q1097" s="864"/>
    </row>
    <row r="1098" spans="1:17" s="359" customFormat="1" ht="14" customHeight="1">
      <c r="A1098" s="715"/>
      <c r="B1098" s="716"/>
      <c r="C1098" s="569"/>
      <c r="D1098" s="569"/>
      <c r="E1098" s="717"/>
      <c r="F1098" s="569"/>
      <c r="G1098" s="717"/>
      <c r="H1098" s="569"/>
      <c r="I1098" s="717"/>
      <c r="J1098" s="719"/>
      <c r="O1098" s="864"/>
      <c r="P1098" s="864"/>
      <c r="Q1098" s="864"/>
    </row>
    <row r="1099" spans="1:17" s="359" customFormat="1" ht="14" customHeight="1">
      <c r="A1099" s="715"/>
      <c r="B1099" s="716"/>
      <c r="C1099" s="569"/>
      <c r="D1099" s="569"/>
      <c r="E1099" s="717"/>
      <c r="F1099" s="569"/>
      <c r="G1099" s="717"/>
      <c r="H1099" s="569"/>
      <c r="I1099" s="717"/>
      <c r="J1099" s="719"/>
      <c r="O1099" s="864"/>
      <c r="P1099" s="864"/>
      <c r="Q1099" s="864"/>
    </row>
    <row r="1100" spans="1:17" s="359" customFormat="1" ht="14" customHeight="1">
      <c r="A1100" s="715"/>
      <c r="B1100" s="716"/>
      <c r="C1100" s="569"/>
      <c r="D1100" s="569"/>
      <c r="E1100" s="717"/>
      <c r="F1100" s="569"/>
      <c r="G1100" s="717"/>
      <c r="H1100" s="569"/>
      <c r="I1100" s="717"/>
      <c r="J1100" s="719"/>
      <c r="O1100" s="864"/>
      <c r="P1100" s="864"/>
      <c r="Q1100" s="864"/>
    </row>
    <row r="1101" spans="1:17" s="359" customFormat="1" ht="14" customHeight="1">
      <c r="A1101" s="715"/>
      <c r="B1101" s="716"/>
      <c r="C1101" s="569"/>
      <c r="D1101" s="569"/>
      <c r="E1101" s="717"/>
      <c r="F1101" s="569"/>
      <c r="G1101" s="717"/>
      <c r="H1101" s="569"/>
      <c r="I1101" s="717"/>
      <c r="J1101" s="719"/>
      <c r="O1101" s="864"/>
      <c r="P1101" s="864"/>
      <c r="Q1101" s="864"/>
    </row>
    <row r="1102" spans="1:17" s="359" customFormat="1" ht="14" customHeight="1">
      <c r="A1102" s="715"/>
      <c r="B1102" s="716"/>
      <c r="C1102" s="569"/>
      <c r="D1102" s="569"/>
      <c r="E1102" s="717"/>
      <c r="F1102" s="569"/>
      <c r="G1102" s="717"/>
      <c r="H1102" s="569"/>
      <c r="I1102" s="717"/>
      <c r="J1102" s="719"/>
      <c r="O1102" s="864"/>
      <c r="P1102" s="864"/>
      <c r="Q1102" s="864"/>
    </row>
    <row r="1103" spans="1:17" s="359" customFormat="1" ht="14" customHeight="1">
      <c r="A1103" s="715"/>
      <c r="B1103" s="716"/>
      <c r="C1103" s="569"/>
      <c r="D1103" s="569"/>
      <c r="E1103" s="717"/>
      <c r="F1103" s="569"/>
      <c r="G1103" s="717"/>
      <c r="H1103" s="569"/>
      <c r="I1103" s="717"/>
      <c r="J1103" s="719"/>
      <c r="O1103" s="864"/>
      <c r="P1103" s="864"/>
      <c r="Q1103" s="864"/>
    </row>
    <row r="1104" spans="1:17" s="359" customFormat="1" ht="14" customHeight="1">
      <c r="A1104" s="715"/>
      <c r="B1104" s="716"/>
      <c r="C1104" s="569"/>
      <c r="D1104" s="569"/>
      <c r="E1104" s="717"/>
      <c r="F1104" s="569"/>
      <c r="G1104" s="717"/>
      <c r="H1104" s="569"/>
      <c r="I1104" s="717"/>
      <c r="J1104" s="719"/>
      <c r="O1104" s="864"/>
      <c r="P1104" s="864"/>
      <c r="Q1104" s="864"/>
    </row>
    <row r="1105" spans="1:17" s="359" customFormat="1" ht="14" customHeight="1">
      <c r="A1105" s="715"/>
      <c r="B1105" s="716"/>
      <c r="C1105" s="569"/>
      <c r="D1105" s="569"/>
      <c r="E1105" s="717"/>
      <c r="F1105" s="569"/>
      <c r="G1105" s="717"/>
      <c r="H1105" s="569"/>
      <c r="I1105" s="717"/>
      <c r="J1105" s="719"/>
      <c r="O1105" s="864"/>
      <c r="P1105" s="864"/>
      <c r="Q1105" s="864"/>
    </row>
    <row r="1106" spans="1:17" s="359" customFormat="1" ht="14" customHeight="1">
      <c r="A1106" s="715"/>
      <c r="B1106" s="716"/>
      <c r="C1106" s="569"/>
      <c r="D1106" s="569"/>
      <c r="E1106" s="717"/>
      <c r="F1106" s="569"/>
      <c r="G1106" s="717"/>
      <c r="H1106" s="569"/>
      <c r="I1106" s="717"/>
      <c r="J1106" s="719"/>
      <c r="O1106" s="864"/>
      <c r="P1106" s="864"/>
      <c r="Q1106" s="864"/>
    </row>
    <row r="1107" spans="1:17" s="359" customFormat="1" ht="14" customHeight="1">
      <c r="A1107" s="715"/>
      <c r="B1107" s="716"/>
      <c r="C1107" s="569"/>
      <c r="D1107" s="569"/>
      <c r="E1107" s="717"/>
      <c r="F1107" s="569"/>
      <c r="G1107" s="717"/>
      <c r="H1107" s="569"/>
      <c r="I1107" s="717"/>
      <c r="J1107" s="719"/>
      <c r="O1107" s="864"/>
      <c r="P1107" s="864"/>
      <c r="Q1107" s="864"/>
    </row>
    <row r="1108" spans="1:17" s="359" customFormat="1" ht="14" customHeight="1">
      <c r="A1108" s="715"/>
      <c r="B1108" s="716"/>
      <c r="C1108" s="569"/>
      <c r="D1108" s="569"/>
      <c r="E1108" s="717"/>
      <c r="F1108" s="569"/>
      <c r="G1108" s="717"/>
      <c r="H1108" s="569"/>
      <c r="I1108" s="717"/>
      <c r="J1108" s="719"/>
      <c r="O1108" s="864"/>
      <c r="P1108" s="864"/>
      <c r="Q1108" s="864"/>
    </row>
    <row r="1109" spans="1:17" s="359" customFormat="1" ht="14" customHeight="1">
      <c r="A1109" s="715"/>
      <c r="B1109" s="716"/>
      <c r="C1109" s="569"/>
      <c r="D1109" s="569"/>
      <c r="E1109" s="717"/>
      <c r="F1109" s="569"/>
      <c r="G1109" s="717"/>
      <c r="H1109" s="569"/>
      <c r="I1109" s="717"/>
      <c r="J1109" s="719"/>
      <c r="O1109" s="864"/>
      <c r="P1109" s="864"/>
      <c r="Q1109" s="864"/>
    </row>
    <row r="1110" spans="1:17" s="359" customFormat="1" ht="14" customHeight="1">
      <c r="A1110" s="715"/>
      <c r="B1110" s="716"/>
      <c r="C1110" s="569"/>
      <c r="D1110" s="569"/>
      <c r="E1110" s="717"/>
      <c r="F1110" s="569"/>
      <c r="G1110" s="717"/>
      <c r="H1110" s="569"/>
      <c r="I1110" s="717"/>
      <c r="J1110" s="719"/>
      <c r="O1110" s="864"/>
      <c r="P1110" s="864"/>
      <c r="Q1110" s="864"/>
    </row>
    <row r="1111" spans="1:17" s="359" customFormat="1" ht="14" customHeight="1">
      <c r="A1111" s="715"/>
      <c r="B1111" s="716"/>
      <c r="C1111" s="569"/>
      <c r="D1111" s="569"/>
      <c r="E1111" s="717"/>
      <c r="F1111" s="569"/>
      <c r="G1111" s="717"/>
      <c r="H1111" s="569"/>
      <c r="I1111" s="717"/>
      <c r="J1111" s="719"/>
      <c r="O1111" s="864"/>
      <c r="P1111" s="864"/>
      <c r="Q1111" s="864"/>
    </row>
    <row r="1112" spans="1:17" s="359" customFormat="1" ht="14" customHeight="1">
      <c r="A1112" s="715"/>
      <c r="B1112" s="716"/>
      <c r="C1112" s="569"/>
      <c r="D1112" s="569"/>
      <c r="E1112" s="717"/>
      <c r="F1112" s="569"/>
      <c r="G1112" s="717"/>
      <c r="H1112" s="569"/>
      <c r="I1112" s="717"/>
      <c r="J1112" s="719"/>
      <c r="O1112" s="864"/>
      <c r="P1112" s="864"/>
      <c r="Q1112" s="864"/>
    </row>
    <row r="1113" spans="1:17" s="359" customFormat="1" ht="14" customHeight="1">
      <c r="A1113" s="715"/>
      <c r="B1113" s="716"/>
      <c r="C1113" s="569"/>
      <c r="D1113" s="569"/>
      <c r="E1113" s="717"/>
      <c r="F1113" s="569"/>
      <c r="G1113" s="717"/>
      <c r="H1113" s="569"/>
      <c r="I1113" s="717"/>
      <c r="J1113" s="719"/>
      <c r="O1113" s="864"/>
      <c r="P1113" s="864"/>
      <c r="Q1113" s="864"/>
    </row>
    <row r="1114" spans="1:17" s="359" customFormat="1" ht="14" customHeight="1">
      <c r="A1114" s="715"/>
      <c r="B1114" s="716"/>
      <c r="C1114" s="569"/>
      <c r="D1114" s="569"/>
      <c r="E1114" s="717"/>
      <c r="F1114" s="569"/>
      <c r="G1114" s="717"/>
      <c r="H1114" s="569"/>
      <c r="I1114" s="717"/>
      <c r="J1114" s="719"/>
      <c r="O1114" s="864"/>
      <c r="P1114" s="864"/>
      <c r="Q1114" s="864"/>
    </row>
    <row r="1115" spans="1:17" s="359" customFormat="1" ht="14" customHeight="1">
      <c r="A1115" s="715"/>
      <c r="B1115" s="716"/>
      <c r="C1115" s="569"/>
      <c r="D1115" s="569"/>
      <c r="E1115" s="717"/>
      <c r="F1115" s="569"/>
      <c r="G1115" s="717"/>
      <c r="H1115" s="569"/>
      <c r="I1115" s="717"/>
      <c r="J1115" s="719"/>
      <c r="O1115" s="864"/>
      <c r="P1115" s="864"/>
      <c r="Q1115" s="864"/>
    </row>
    <row r="1116" spans="1:17" s="359" customFormat="1" ht="14" customHeight="1">
      <c r="A1116" s="715"/>
      <c r="B1116" s="716"/>
      <c r="C1116" s="569"/>
      <c r="D1116" s="569"/>
      <c r="E1116" s="717"/>
      <c r="F1116" s="569"/>
      <c r="G1116" s="717"/>
      <c r="H1116" s="569"/>
      <c r="I1116" s="717"/>
      <c r="J1116" s="719"/>
      <c r="O1116" s="864"/>
      <c r="P1116" s="864"/>
      <c r="Q1116" s="864"/>
    </row>
    <row r="1117" spans="1:17" s="359" customFormat="1" ht="14" customHeight="1">
      <c r="A1117" s="715"/>
      <c r="B1117" s="716"/>
      <c r="C1117" s="569"/>
      <c r="D1117" s="569"/>
      <c r="E1117" s="717"/>
      <c r="F1117" s="569"/>
      <c r="G1117" s="717"/>
      <c r="H1117" s="569"/>
      <c r="I1117" s="717"/>
      <c r="J1117" s="719"/>
      <c r="O1117" s="864"/>
      <c r="P1117" s="864"/>
      <c r="Q1117" s="864"/>
    </row>
    <row r="1118" spans="1:17" s="359" customFormat="1" ht="14" customHeight="1">
      <c r="A1118" s="715"/>
      <c r="B1118" s="716"/>
      <c r="C1118" s="569"/>
      <c r="D1118" s="569"/>
      <c r="E1118" s="717"/>
      <c r="F1118" s="569"/>
      <c r="G1118" s="717"/>
      <c r="H1118" s="569"/>
      <c r="I1118" s="717"/>
      <c r="J1118" s="719"/>
      <c r="O1118" s="864"/>
      <c r="P1118" s="864"/>
      <c r="Q1118" s="864"/>
    </row>
    <row r="1119" spans="1:17" s="359" customFormat="1" ht="14" customHeight="1">
      <c r="A1119" s="715"/>
      <c r="B1119" s="716"/>
      <c r="C1119" s="569"/>
      <c r="D1119" s="569"/>
      <c r="E1119" s="717"/>
      <c r="F1119" s="569"/>
      <c r="G1119" s="717"/>
      <c r="H1119" s="569"/>
      <c r="I1119" s="717"/>
      <c r="J1119" s="719"/>
      <c r="O1119" s="864"/>
      <c r="P1119" s="864"/>
      <c r="Q1119" s="864"/>
    </row>
    <row r="1120" spans="1:17" s="359" customFormat="1" ht="14" customHeight="1">
      <c r="A1120" s="715"/>
      <c r="B1120" s="716"/>
      <c r="C1120" s="569"/>
      <c r="D1120" s="569"/>
      <c r="E1120" s="717"/>
      <c r="F1120" s="569"/>
      <c r="G1120" s="717"/>
      <c r="H1120" s="569"/>
      <c r="I1120" s="717"/>
      <c r="J1120" s="719"/>
      <c r="O1120" s="864"/>
      <c r="P1120" s="864"/>
      <c r="Q1120" s="864"/>
    </row>
    <row r="1121" spans="1:17" s="359" customFormat="1" ht="14" customHeight="1">
      <c r="A1121" s="715"/>
      <c r="B1121" s="716"/>
      <c r="C1121" s="569"/>
      <c r="D1121" s="569"/>
      <c r="E1121" s="717"/>
      <c r="F1121" s="569"/>
      <c r="G1121" s="717"/>
      <c r="H1121" s="569"/>
      <c r="I1121" s="717"/>
      <c r="J1121" s="719"/>
      <c r="O1121" s="864"/>
      <c r="P1121" s="864"/>
      <c r="Q1121" s="864"/>
    </row>
    <row r="1122" spans="1:17" s="359" customFormat="1" ht="14" customHeight="1">
      <c r="A1122" s="715"/>
      <c r="B1122" s="716"/>
      <c r="C1122" s="569"/>
      <c r="D1122" s="569"/>
      <c r="E1122" s="717"/>
      <c r="F1122" s="569"/>
      <c r="G1122" s="717"/>
      <c r="H1122" s="569"/>
      <c r="I1122" s="717"/>
      <c r="J1122" s="719"/>
      <c r="O1122" s="864"/>
      <c r="P1122" s="864"/>
      <c r="Q1122" s="864"/>
    </row>
    <row r="1123" spans="1:17" s="359" customFormat="1" ht="14" customHeight="1">
      <c r="A1123" s="715"/>
      <c r="B1123" s="716"/>
      <c r="C1123" s="569"/>
      <c r="D1123" s="569"/>
      <c r="E1123" s="717"/>
      <c r="F1123" s="569"/>
      <c r="G1123" s="717"/>
      <c r="H1123" s="569"/>
      <c r="I1123" s="717"/>
      <c r="J1123" s="719"/>
      <c r="O1123" s="864"/>
      <c r="P1123" s="864"/>
      <c r="Q1123" s="864"/>
    </row>
    <row r="1124" spans="1:17" s="359" customFormat="1" ht="14" customHeight="1">
      <c r="A1124" s="715"/>
      <c r="B1124" s="716"/>
      <c r="C1124" s="569"/>
      <c r="D1124" s="569"/>
      <c r="E1124" s="717"/>
      <c r="F1124" s="569"/>
      <c r="G1124" s="717"/>
      <c r="H1124" s="569"/>
      <c r="I1124" s="717"/>
      <c r="J1124" s="719"/>
      <c r="O1124" s="864"/>
      <c r="P1124" s="864"/>
      <c r="Q1124" s="864"/>
    </row>
    <row r="1125" spans="1:17" s="359" customFormat="1" ht="14" customHeight="1">
      <c r="A1125" s="715"/>
      <c r="B1125" s="716"/>
      <c r="C1125" s="569"/>
      <c r="D1125" s="569"/>
      <c r="E1125" s="717"/>
      <c r="F1125" s="569"/>
      <c r="G1125" s="717"/>
      <c r="H1125" s="569"/>
      <c r="I1125" s="717"/>
      <c r="J1125" s="719"/>
      <c r="O1125" s="864"/>
      <c r="P1125" s="864"/>
      <c r="Q1125" s="864"/>
    </row>
    <row r="1126" spans="1:17" s="359" customFormat="1" ht="14" customHeight="1">
      <c r="A1126" s="715"/>
      <c r="B1126" s="716"/>
      <c r="C1126" s="569"/>
      <c r="D1126" s="569"/>
      <c r="E1126" s="717"/>
      <c r="F1126" s="569"/>
      <c r="G1126" s="717"/>
      <c r="H1126" s="569"/>
      <c r="I1126" s="717"/>
      <c r="J1126" s="719"/>
      <c r="O1126" s="864"/>
      <c r="P1126" s="864"/>
      <c r="Q1126" s="864"/>
    </row>
    <row r="1127" spans="1:17" s="359" customFormat="1" ht="14" customHeight="1">
      <c r="A1127" s="715"/>
      <c r="B1127" s="716"/>
      <c r="C1127" s="569"/>
      <c r="D1127" s="569"/>
      <c r="E1127" s="717"/>
      <c r="F1127" s="569"/>
      <c r="G1127" s="717"/>
      <c r="H1127" s="569"/>
      <c r="I1127" s="717"/>
      <c r="J1127" s="719"/>
      <c r="O1127" s="864"/>
      <c r="P1127" s="864"/>
      <c r="Q1127" s="864"/>
    </row>
    <row r="1128" spans="1:17" s="359" customFormat="1" ht="14" customHeight="1">
      <c r="A1128" s="715"/>
      <c r="B1128" s="716"/>
      <c r="C1128" s="569"/>
      <c r="D1128" s="569"/>
      <c r="E1128" s="717"/>
      <c r="F1128" s="569"/>
      <c r="G1128" s="717"/>
      <c r="H1128" s="569"/>
      <c r="I1128" s="717"/>
      <c r="J1128" s="719"/>
      <c r="O1128" s="864"/>
      <c r="P1128" s="864"/>
      <c r="Q1128" s="864"/>
    </row>
    <row r="1129" spans="1:17" s="359" customFormat="1" ht="14" customHeight="1">
      <c r="A1129" s="715"/>
      <c r="B1129" s="716"/>
      <c r="C1129" s="569"/>
      <c r="D1129" s="569"/>
      <c r="E1129" s="717"/>
      <c r="F1129" s="569"/>
      <c r="G1129" s="717"/>
      <c r="H1129" s="569"/>
      <c r="I1129" s="717"/>
      <c r="J1129" s="719"/>
      <c r="O1129" s="864"/>
      <c r="P1129" s="864"/>
      <c r="Q1129" s="864"/>
    </row>
    <row r="1130" spans="1:17" s="359" customFormat="1" ht="14" customHeight="1">
      <c r="A1130" s="715"/>
      <c r="B1130" s="716"/>
      <c r="C1130" s="569"/>
      <c r="D1130" s="569"/>
      <c r="E1130" s="717"/>
      <c r="F1130" s="569"/>
      <c r="G1130" s="717"/>
      <c r="H1130" s="569"/>
      <c r="I1130" s="717"/>
      <c r="J1130" s="719"/>
      <c r="O1130" s="864"/>
      <c r="P1130" s="864"/>
      <c r="Q1130" s="864"/>
    </row>
    <row r="1131" spans="1:17" s="359" customFormat="1" ht="14" customHeight="1">
      <c r="A1131" s="715"/>
      <c r="B1131" s="716"/>
      <c r="C1131" s="569"/>
      <c r="D1131" s="569"/>
      <c r="E1131" s="717"/>
      <c r="F1131" s="569"/>
      <c r="G1131" s="717"/>
      <c r="H1131" s="569"/>
      <c r="I1131" s="717"/>
      <c r="J1131" s="719"/>
      <c r="O1131" s="864"/>
      <c r="P1131" s="864"/>
      <c r="Q1131" s="864"/>
    </row>
    <row r="1132" spans="1:17" s="359" customFormat="1" ht="14" customHeight="1">
      <c r="A1132" s="715"/>
      <c r="B1132" s="716"/>
      <c r="C1132" s="569"/>
      <c r="D1132" s="569"/>
      <c r="E1132" s="717"/>
      <c r="F1132" s="569"/>
      <c r="G1132" s="717"/>
      <c r="H1132" s="569"/>
      <c r="I1132" s="717"/>
      <c r="J1132" s="719"/>
      <c r="O1132" s="864"/>
      <c r="P1132" s="864"/>
      <c r="Q1132" s="864"/>
    </row>
    <row r="1133" spans="1:17" s="359" customFormat="1" ht="14" customHeight="1">
      <c r="A1133" s="715"/>
      <c r="B1133" s="716"/>
      <c r="C1133" s="569"/>
      <c r="D1133" s="569"/>
      <c r="E1133" s="717"/>
      <c r="F1133" s="569"/>
      <c r="G1133" s="717"/>
      <c r="H1133" s="569"/>
      <c r="I1133" s="717"/>
      <c r="J1133" s="719"/>
      <c r="O1133" s="864"/>
      <c r="P1133" s="864"/>
      <c r="Q1133" s="864"/>
    </row>
    <row r="1134" spans="1:17" s="359" customFormat="1" ht="14" customHeight="1">
      <c r="A1134" s="715"/>
      <c r="B1134" s="716"/>
      <c r="C1134" s="569"/>
      <c r="D1134" s="569"/>
      <c r="E1134" s="717"/>
      <c r="F1134" s="569"/>
      <c r="G1134" s="717"/>
      <c r="H1134" s="569"/>
      <c r="I1134" s="717"/>
      <c r="J1134" s="719"/>
      <c r="O1134" s="864"/>
      <c r="P1134" s="864"/>
      <c r="Q1134" s="864"/>
    </row>
    <row r="1135" spans="1:17" s="359" customFormat="1" ht="14" customHeight="1">
      <c r="A1135" s="715"/>
      <c r="B1135" s="716"/>
      <c r="C1135" s="569"/>
      <c r="D1135" s="569"/>
      <c r="E1135" s="717"/>
      <c r="F1135" s="569"/>
      <c r="G1135" s="717"/>
      <c r="H1135" s="569"/>
      <c r="I1135" s="717"/>
      <c r="J1135" s="719"/>
      <c r="O1135" s="864"/>
      <c r="P1135" s="864"/>
      <c r="Q1135" s="864"/>
    </row>
    <row r="1136" spans="1:17" s="359" customFormat="1" ht="14" customHeight="1">
      <c r="A1136" s="715"/>
      <c r="B1136" s="716"/>
      <c r="C1136" s="569"/>
      <c r="D1136" s="569"/>
      <c r="E1136" s="717"/>
      <c r="F1136" s="569"/>
      <c r="G1136" s="717"/>
      <c r="H1136" s="569"/>
      <c r="I1136" s="717"/>
      <c r="J1136" s="719"/>
      <c r="O1136" s="864"/>
      <c r="P1136" s="864"/>
      <c r="Q1136" s="864"/>
    </row>
    <row r="1137" spans="1:17" s="359" customFormat="1" ht="14" customHeight="1">
      <c r="A1137" s="715"/>
      <c r="B1137" s="716"/>
      <c r="C1137" s="569"/>
      <c r="D1137" s="569"/>
      <c r="E1137" s="717"/>
      <c r="F1137" s="569"/>
      <c r="G1137" s="717"/>
      <c r="H1137" s="569"/>
      <c r="I1137" s="717"/>
      <c r="J1137" s="719"/>
      <c r="O1137" s="864"/>
      <c r="P1137" s="864"/>
      <c r="Q1137" s="864"/>
    </row>
    <row r="1138" spans="1:17" s="359" customFormat="1" ht="14" customHeight="1">
      <c r="A1138" s="715"/>
      <c r="B1138" s="716"/>
      <c r="C1138" s="569"/>
      <c r="D1138" s="569"/>
      <c r="E1138" s="717"/>
      <c r="F1138" s="569"/>
      <c r="G1138" s="717"/>
      <c r="H1138" s="569"/>
      <c r="I1138" s="717"/>
      <c r="J1138" s="719"/>
      <c r="O1138" s="864"/>
      <c r="P1138" s="864"/>
      <c r="Q1138" s="864"/>
    </row>
    <row r="1139" spans="1:17" s="359" customFormat="1" ht="14" customHeight="1">
      <c r="A1139" s="715"/>
      <c r="B1139" s="716"/>
      <c r="C1139" s="569"/>
      <c r="D1139" s="569"/>
      <c r="E1139" s="717"/>
      <c r="F1139" s="569"/>
      <c r="G1139" s="717"/>
      <c r="H1139" s="569"/>
      <c r="I1139" s="717"/>
      <c r="J1139" s="719"/>
      <c r="O1139" s="864"/>
      <c r="P1139" s="864"/>
      <c r="Q1139" s="864"/>
    </row>
    <row r="1140" spans="1:17" s="359" customFormat="1" ht="14" customHeight="1">
      <c r="A1140" s="715"/>
      <c r="B1140" s="716"/>
      <c r="C1140" s="569"/>
      <c r="D1140" s="569"/>
      <c r="E1140" s="717"/>
      <c r="F1140" s="569"/>
      <c r="G1140" s="717"/>
      <c r="H1140" s="569"/>
      <c r="I1140" s="717"/>
      <c r="J1140" s="719"/>
      <c r="O1140" s="864"/>
      <c r="P1140" s="864"/>
      <c r="Q1140" s="864"/>
    </row>
    <row r="1141" spans="1:17" s="359" customFormat="1" ht="14" customHeight="1">
      <c r="A1141" s="715"/>
      <c r="B1141" s="716"/>
      <c r="C1141" s="569"/>
      <c r="D1141" s="569"/>
      <c r="E1141" s="717"/>
      <c r="F1141" s="569"/>
      <c r="G1141" s="717"/>
      <c r="H1141" s="569"/>
      <c r="I1141" s="717"/>
      <c r="J1141" s="719"/>
      <c r="O1141" s="864"/>
      <c r="P1141" s="864"/>
      <c r="Q1141" s="864"/>
    </row>
    <row r="1142" spans="1:17" s="359" customFormat="1" ht="14" customHeight="1">
      <c r="A1142" s="715"/>
      <c r="B1142" s="716"/>
      <c r="C1142" s="569"/>
      <c r="D1142" s="569"/>
      <c r="E1142" s="717"/>
      <c r="F1142" s="569"/>
      <c r="G1142" s="717"/>
      <c r="H1142" s="569"/>
      <c r="I1142" s="717"/>
      <c r="J1142" s="719"/>
      <c r="O1142" s="864"/>
      <c r="P1142" s="864"/>
      <c r="Q1142" s="864"/>
    </row>
    <row r="1143" spans="1:17" s="359" customFormat="1" ht="14" customHeight="1">
      <c r="A1143" s="715"/>
      <c r="B1143" s="716"/>
      <c r="C1143" s="569"/>
      <c r="D1143" s="569"/>
      <c r="E1143" s="717"/>
      <c r="F1143" s="569"/>
      <c r="G1143" s="717"/>
      <c r="H1143" s="569"/>
      <c r="I1143" s="717"/>
      <c r="J1143" s="719"/>
      <c r="O1143" s="864"/>
      <c r="P1143" s="864"/>
      <c r="Q1143" s="864"/>
    </row>
    <row r="1144" spans="1:17" s="359" customFormat="1" ht="14" customHeight="1">
      <c r="A1144" s="715"/>
      <c r="B1144" s="716"/>
      <c r="C1144" s="569"/>
      <c r="D1144" s="569"/>
      <c r="E1144" s="717"/>
      <c r="F1144" s="569"/>
      <c r="G1144" s="717"/>
      <c r="H1144" s="569"/>
      <c r="I1144" s="717"/>
      <c r="J1144" s="719"/>
      <c r="O1144" s="864"/>
      <c r="P1144" s="864"/>
      <c r="Q1144" s="864"/>
    </row>
    <row r="1145" spans="1:17" s="359" customFormat="1" ht="14" customHeight="1">
      <c r="A1145" s="715"/>
      <c r="B1145" s="716"/>
      <c r="C1145" s="569"/>
      <c r="D1145" s="569"/>
      <c r="E1145" s="717"/>
      <c r="F1145" s="569"/>
      <c r="G1145" s="717"/>
      <c r="H1145" s="569"/>
      <c r="I1145" s="717"/>
      <c r="J1145" s="719"/>
      <c r="O1145" s="864"/>
      <c r="P1145" s="864"/>
      <c r="Q1145" s="864"/>
    </row>
    <row r="1146" spans="1:17" s="359" customFormat="1" ht="14" customHeight="1">
      <c r="A1146" s="715"/>
      <c r="B1146" s="716"/>
      <c r="C1146" s="569"/>
      <c r="D1146" s="569"/>
      <c r="E1146" s="717"/>
      <c r="F1146" s="569"/>
      <c r="G1146" s="717"/>
      <c r="H1146" s="569"/>
      <c r="I1146" s="717"/>
      <c r="J1146" s="719"/>
      <c r="O1146" s="864"/>
      <c r="P1146" s="864"/>
      <c r="Q1146" s="864"/>
    </row>
    <row r="1147" spans="1:17" s="359" customFormat="1" ht="14" customHeight="1">
      <c r="A1147" s="715"/>
      <c r="B1147" s="716"/>
      <c r="C1147" s="569"/>
      <c r="D1147" s="569"/>
      <c r="E1147" s="717"/>
      <c r="F1147" s="569"/>
      <c r="G1147" s="717"/>
      <c r="H1147" s="569"/>
      <c r="I1147" s="717"/>
      <c r="J1147" s="719"/>
      <c r="O1147" s="864"/>
      <c r="P1147" s="864"/>
      <c r="Q1147" s="864"/>
    </row>
    <row r="1148" spans="1:17" s="359" customFormat="1" ht="14" customHeight="1">
      <c r="A1148" s="715"/>
      <c r="B1148" s="716"/>
      <c r="C1148" s="569"/>
      <c r="D1148" s="569"/>
      <c r="E1148" s="717"/>
      <c r="F1148" s="569"/>
      <c r="G1148" s="717"/>
      <c r="H1148" s="569"/>
      <c r="I1148" s="717"/>
      <c r="J1148" s="719"/>
      <c r="O1148" s="864"/>
      <c r="P1148" s="864"/>
      <c r="Q1148" s="864"/>
    </row>
    <row r="1149" spans="1:17" s="359" customFormat="1" ht="14" customHeight="1">
      <c r="A1149" s="715"/>
      <c r="B1149" s="716"/>
      <c r="C1149" s="569"/>
      <c r="D1149" s="569"/>
      <c r="E1149" s="717"/>
      <c r="F1149" s="569"/>
      <c r="G1149" s="717"/>
      <c r="H1149" s="569"/>
      <c r="I1149" s="717"/>
      <c r="J1149" s="719"/>
      <c r="O1149" s="864"/>
      <c r="P1149" s="864"/>
      <c r="Q1149" s="864"/>
    </row>
    <row r="1150" spans="1:17" s="359" customFormat="1" ht="14" customHeight="1">
      <c r="A1150" s="715"/>
      <c r="B1150" s="716"/>
      <c r="C1150" s="569"/>
      <c r="D1150" s="569"/>
      <c r="E1150" s="717"/>
      <c r="F1150" s="569"/>
      <c r="G1150" s="717"/>
      <c r="H1150" s="569"/>
      <c r="I1150" s="717"/>
      <c r="J1150" s="719"/>
      <c r="O1150" s="864"/>
      <c r="P1150" s="864"/>
      <c r="Q1150" s="864"/>
    </row>
    <row r="1151" spans="1:17" s="359" customFormat="1" ht="14" customHeight="1">
      <c r="A1151" s="715"/>
      <c r="B1151" s="716"/>
      <c r="C1151" s="569"/>
      <c r="D1151" s="569"/>
      <c r="E1151" s="717"/>
      <c r="F1151" s="569"/>
      <c r="G1151" s="717"/>
      <c r="H1151" s="569"/>
      <c r="I1151" s="717"/>
      <c r="J1151" s="719"/>
      <c r="O1151" s="864"/>
      <c r="P1151" s="864"/>
      <c r="Q1151" s="864"/>
    </row>
    <row r="1152" spans="1:17" s="359" customFormat="1" ht="14" customHeight="1">
      <c r="A1152" s="715"/>
      <c r="B1152" s="716"/>
      <c r="C1152" s="569"/>
      <c r="D1152" s="569"/>
      <c r="E1152" s="717"/>
      <c r="F1152" s="569"/>
      <c r="G1152" s="717"/>
      <c r="H1152" s="569"/>
      <c r="I1152" s="717"/>
      <c r="J1152" s="719"/>
      <c r="O1152" s="864"/>
      <c r="P1152" s="864"/>
      <c r="Q1152" s="864"/>
    </row>
    <row r="1153" spans="1:17" s="359" customFormat="1" ht="14" customHeight="1">
      <c r="A1153" s="715"/>
      <c r="B1153" s="716"/>
      <c r="C1153" s="569"/>
      <c r="D1153" s="569"/>
      <c r="E1153" s="717"/>
      <c r="F1153" s="569"/>
      <c r="G1153" s="717"/>
      <c r="H1153" s="569"/>
      <c r="I1153" s="717"/>
      <c r="J1153" s="719"/>
      <c r="O1153" s="864"/>
      <c r="P1153" s="864"/>
      <c r="Q1153" s="864"/>
    </row>
    <row r="1154" spans="1:17" s="359" customFormat="1" ht="14" customHeight="1">
      <c r="A1154" s="715"/>
      <c r="B1154" s="716"/>
      <c r="C1154" s="569"/>
      <c r="D1154" s="569"/>
      <c r="E1154" s="717"/>
      <c r="F1154" s="569"/>
      <c r="G1154" s="717"/>
      <c r="H1154" s="569"/>
      <c r="I1154" s="717"/>
      <c r="J1154" s="719"/>
      <c r="O1154" s="864"/>
      <c r="P1154" s="864"/>
      <c r="Q1154" s="864"/>
    </row>
    <row r="1155" spans="1:17" s="359" customFormat="1" ht="14" customHeight="1">
      <c r="A1155" s="715"/>
      <c r="B1155" s="716"/>
      <c r="C1155" s="569"/>
      <c r="D1155" s="569"/>
      <c r="E1155" s="717"/>
      <c r="F1155" s="569"/>
      <c r="G1155" s="717"/>
      <c r="H1155" s="569"/>
      <c r="I1155" s="717"/>
      <c r="J1155" s="719"/>
      <c r="O1155" s="864"/>
      <c r="P1155" s="864"/>
      <c r="Q1155" s="864"/>
    </row>
    <row r="1156" spans="1:17" s="359" customFormat="1" ht="14" customHeight="1">
      <c r="A1156" s="715"/>
      <c r="B1156" s="716"/>
      <c r="C1156" s="569"/>
      <c r="D1156" s="569"/>
      <c r="E1156" s="717"/>
      <c r="F1156" s="569"/>
      <c r="G1156" s="717"/>
      <c r="H1156" s="569"/>
      <c r="I1156" s="717"/>
      <c r="J1156" s="719"/>
      <c r="O1156" s="864"/>
      <c r="P1156" s="864"/>
      <c r="Q1156" s="864"/>
    </row>
    <row r="1157" spans="1:17" s="359" customFormat="1" ht="14" customHeight="1">
      <c r="A1157" s="715"/>
      <c r="B1157" s="716"/>
      <c r="C1157" s="569"/>
      <c r="D1157" s="569"/>
      <c r="E1157" s="717"/>
      <c r="F1157" s="569"/>
      <c r="G1157" s="717"/>
      <c r="H1157" s="569"/>
      <c r="I1157" s="717"/>
      <c r="J1157" s="719"/>
      <c r="O1157" s="864"/>
      <c r="P1157" s="864"/>
      <c r="Q1157" s="864"/>
    </row>
    <row r="1158" spans="1:17" s="359" customFormat="1" ht="14" customHeight="1">
      <c r="A1158" s="715"/>
      <c r="B1158" s="716"/>
      <c r="C1158" s="569"/>
      <c r="D1158" s="569"/>
      <c r="E1158" s="717"/>
      <c r="F1158" s="569"/>
      <c r="G1158" s="717"/>
      <c r="H1158" s="569"/>
      <c r="I1158" s="717"/>
      <c r="J1158" s="719"/>
      <c r="O1158" s="864"/>
      <c r="P1158" s="864"/>
      <c r="Q1158" s="864"/>
    </row>
    <row r="1159" spans="1:17" s="359" customFormat="1" ht="14" customHeight="1">
      <c r="A1159" s="715"/>
      <c r="B1159" s="716"/>
      <c r="C1159" s="569"/>
      <c r="D1159" s="569"/>
      <c r="E1159" s="717"/>
      <c r="F1159" s="569"/>
      <c r="G1159" s="717"/>
      <c r="H1159" s="569"/>
      <c r="I1159" s="717"/>
      <c r="J1159" s="719"/>
      <c r="O1159" s="864"/>
      <c r="P1159" s="864"/>
      <c r="Q1159" s="864"/>
    </row>
    <row r="1160" spans="1:17" s="359" customFormat="1" ht="14" customHeight="1">
      <c r="A1160" s="715"/>
      <c r="B1160" s="716"/>
      <c r="C1160" s="569"/>
      <c r="D1160" s="569"/>
      <c r="E1160" s="717"/>
      <c r="F1160" s="569"/>
      <c r="G1160" s="717"/>
      <c r="H1160" s="569"/>
      <c r="I1160" s="717"/>
      <c r="J1160" s="719"/>
      <c r="O1160" s="864"/>
      <c r="P1160" s="864"/>
      <c r="Q1160" s="864"/>
    </row>
    <row r="1161" spans="1:17" s="359" customFormat="1" ht="14" customHeight="1">
      <c r="A1161" s="715"/>
      <c r="B1161" s="716"/>
      <c r="C1161" s="569"/>
      <c r="D1161" s="569"/>
      <c r="E1161" s="717"/>
      <c r="F1161" s="569"/>
      <c r="G1161" s="717"/>
      <c r="H1161" s="569"/>
      <c r="I1161" s="717"/>
      <c r="J1161" s="719"/>
      <c r="O1161" s="864"/>
      <c r="P1161" s="864"/>
      <c r="Q1161" s="864"/>
    </row>
    <row r="1162" spans="1:17" s="359" customFormat="1" ht="14" customHeight="1">
      <c r="A1162" s="715"/>
      <c r="B1162" s="716"/>
      <c r="C1162" s="569"/>
      <c r="D1162" s="569"/>
      <c r="E1162" s="717"/>
      <c r="F1162" s="569"/>
      <c r="G1162" s="717"/>
      <c r="H1162" s="569"/>
      <c r="I1162" s="717"/>
      <c r="J1162" s="719"/>
      <c r="O1162" s="864"/>
      <c r="P1162" s="864"/>
      <c r="Q1162" s="864"/>
    </row>
    <row r="1163" spans="1:17" s="359" customFormat="1" ht="14" customHeight="1">
      <c r="A1163" s="715"/>
      <c r="B1163" s="716"/>
      <c r="C1163" s="569"/>
      <c r="D1163" s="569"/>
      <c r="E1163" s="717"/>
      <c r="F1163" s="569"/>
      <c r="G1163" s="717"/>
      <c r="H1163" s="569"/>
      <c r="I1163" s="717"/>
      <c r="J1163" s="719"/>
      <c r="O1163" s="864"/>
      <c r="P1163" s="864"/>
      <c r="Q1163" s="864"/>
    </row>
    <row r="1164" spans="1:17" s="359" customFormat="1" ht="14" customHeight="1">
      <c r="A1164" s="715"/>
      <c r="B1164" s="716"/>
      <c r="C1164" s="569"/>
      <c r="D1164" s="569"/>
      <c r="E1164" s="717"/>
      <c r="F1164" s="569"/>
      <c r="G1164" s="717"/>
      <c r="H1164" s="569"/>
      <c r="I1164" s="717"/>
      <c r="J1164" s="719"/>
      <c r="O1164" s="864"/>
      <c r="P1164" s="864"/>
      <c r="Q1164" s="864"/>
    </row>
    <row r="1165" spans="1:17" s="359" customFormat="1" ht="14" customHeight="1">
      <c r="A1165" s="715"/>
      <c r="B1165" s="716"/>
      <c r="C1165" s="569"/>
      <c r="D1165" s="569"/>
      <c r="E1165" s="717"/>
      <c r="F1165" s="569"/>
      <c r="G1165" s="717"/>
      <c r="H1165" s="569"/>
      <c r="I1165" s="717"/>
      <c r="J1165" s="719"/>
      <c r="O1165" s="864"/>
      <c r="P1165" s="864"/>
      <c r="Q1165" s="864"/>
    </row>
    <row r="1166" spans="1:17" s="359" customFormat="1" ht="14" customHeight="1">
      <c r="A1166" s="715"/>
      <c r="B1166" s="716"/>
      <c r="C1166" s="569"/>
      <c r="D1166" s="569"/>
      <c r="E1166" s="717"/>
      <c r="F1166" s="569"/>
      <c r="G1166" s="717"/>
      <c r="H1166" s="569"/>
      <c r="I1166" s="717"/>
      <c r="J1166" s="719"/>
      <c r="O1166" s="864"/>
      <c r="P1166" s="864"/>
      <c r="Q1166" s="864"/>
    </row>
    <row r="1167" spans="1:17" s="359" customFormat="1" ht="14" customHeight="1">
      <c r="A1167" s="715"/>
      <c r="B1167" s="716"/>
      <c r="C1167" s="569"/>
      <c r="D1167" s="569"/>
      <c r="E1167" s="717"/>
      <c r="F1167" s="569"/>
      <c r="G1167" s="717"/>
      <c r="H1167" s="569"/>
      <c r="I1167" s="717"/>
      <c r="J1167" s="719"/>
      <c r="O1167" s="864"/>
      <c r="P1167" s="864"/>
      <c r="Q1167" s="864"/>
    </row>
    <row r="1168" spans="1:17" s="359" customFormat="1" ht="14" customHeight="1">
      <c r="A1168" s="715"/>
      <c r="B1168" s="716"/>
      <c r="C1168" s="569"/>
      <c r="D1168" s="569"/>
      <c r="E1168" s="717"/>
      <c r="F1168" s="569"/>
      <c r="G1168" s="717"/>
      <c r="H1168" s="569"/>
      <c r="I1168" s="717"/>
      <c r="J1168" s="719"/>
      <c r="O1168" s="864"/>
      <c r="P1168" s="864"/>
      <c r="Q1168" s="864"/>
    </row>
    <row r="1169" spans="1:17" s="359" customFormat="1" ht="14" customHeight="1">
      <c r="A1169" s="715"/>
      <c r="B1169" s="716"/>
      <c r="C1169" s="569"/>
      <c r="D1169" s="569"/>
      <c r="E1169" s="717"/>
      <c r="F1169" s="569"/>
      <c r="G1169" s="717"/>
      <c r="H1169" s="569"/>
      <c r="I1169" s="717"/>
      <c r="J1169" s="719"/>
      <c r="O1169" s="864"/>
      <c r="P1169" s="864"/>
      <c r="Q1169" s="864"/>
    </row>
    <row r="1170" spans="1:17" s="359" customFormat="1" ht="14" customHeight="1">
      <c r="A1170" s="715"/>
      <c r="B1170" s="716"/>
      <c r="C1170" s="569"/>
      <c r="D1170" s="569"/>
      <c r="E1170" s="717"/>
      <c r="F1170" s="569"/>
      <c r="G1170" s="717"/>
      <c r="H1170" s="569"/>
      <c r="I1170" s="717"/>
      <c r="J1170" s="719"/>
      <c r="O1170" s="864"/>
      <c r="P1170" s="864"/>
      <c r="Q1170" s="864"/>
    </row>
    <row r="1171" spans="1:17" s="359" customFormat="1" ht="14" customHeight="1">
      <c r="A1171" s="715"/>
      <c r="B1171" s="716"/>
      <c r="C1171" s="569"/>
      <c r="D1171" s="569"/>
      <c r="E1171" s="717"/>
      <c r="F1171" s="569"/>
      <c r="G1171" s="717"/>
      <c r="H1171" s="569"/>
      <c r="I1171" s="717"/>
      <c r="J1171" s="719"/>
      <c r="O1171" s="864"/>
      <c r="P1171" s="864"/>
      <c r="Q1171" s="864"/>
    </row>
    <row r="1172" spans="1:17" s="359" customFormat="1" ht="14" customHeight="1">
      <c r="A1172" s="715"/>
      <c r="B1172" s="716"/>
      <c r="C1172" s="569"/>
      <c r="D1172" s="569"/>
      <c r="E1172" s="717"/>
      <c r="F1172" s="569"/>
      <c r="G1172" s="717"/>
      <c r="H1172" s="569"/>
      <c r="I1172" s="717"/>
      <c r="J1172" s="719"/>
      <c r="O1172" s="864"/>
      <c r="P1172" s="864"/>
      <c r="Q1172" s="864"/>
    </row>
    <row r="1173" spans="1:17" s="359" customFormat="1" ht="14" customHeight="1">
      <c r="A1173" s="715"/>
      <c r="B1173" s="716"/>
      <c r="C1173" s="569"/>
      <c r="D1173" s="569"/>
      <c r="E1173" s="717"/>
      <c r="F1173" s="569"/>
      <c r="G1173" s="717"/>
      <c r="H1173" s="569"/>
      <c r="I1173" s="717"/>
      <c r="J1173" s="719"/>
      <c r="O1173" s="864"/>
      <c r="P1173" s="864"/>
      <c r="Q1173" s="864"/>
    </row>
    <row r="1174" spans="1:17" s="359" customFormat="1" ht="14" customHeight="1">
      <c r="A1174" s="715"/>
      <c r="B1174" s="716"/>
      <c r="C1174" s="569"/>
      <c r="D1174" s="569"/>
      <c r="E1174" s="717"/>
      <c r="F1174" s="569"/>
      <c r="G1174" s="717"/>
      <c r="H1174" s="569"/>
      <c r="I1174" s="717"/>
      <c r="J1174" s="719"/>
      <c r="O1174" s="864"/>
      <c r="P1174" s="864"/>
      <c r="Q1174" s="864"/>
    </row>
    <row r="1175" spans="1:17" s="359" customFormat="1" ht="14" customHeight="1">
      <c r="A1175" s="715"/>
      <c r="B1175" s="716"/>
      <c r="C1175" s="569"/>
      <c r="D1175" s="569"/>
      <c r="E1175" s="717"/>
      <c r="F1175" s="569"/>
      <c r="G1175" s="717"/>
      <c r="H1175" s="569"/>
      <c r="I1175" s="717"/>
      <c r="J1175" s="719"/>
      <c r="O1175" s="864"/>
      <c r="P1175" s="864"/>
      <c r="Q1175" s="864"/>
    </row>
    <row r="1176" spans="1:17" s="359" customFormat="1" ht="14" customHeight="1">
      <c r="A1176" s="715"/>
      <c r="B1176" s="716"/>
      <c r="C1176" s="569"/>
      <c r="D1176" s="569"/>
      <c r="E1176" s="717"/>
      <c r="F1176" s="569"/>
      <c r="G1176" s="717"/>
      <c r="H1176" s="569"/>
      <c r="I1176" s="717"/>
      <c r="J1176" s="719"/>
      <c r="O1176" s="864"/>
      <c r="P1176" s="864"/>
      <c r="Q1176" s="864"/>
    </row>
    <row r="1177" spans="1:17" s="359" customFormat="1" ht="14" customHeight="1">
      <c r="A1177" s="715"/>
      <c r="B1177" s="716"/>
      <c r="C1177" s="569"/>
      <c r="D1177" s="569"/>
      <c r="E1177" s="717"/>
      <c r="F1177" s="569"/>
      <c r="G1177" s="717"/>
      <c r="H1177" s="569"/>
      <c r="I1177" s="717"/>
      <c r="J1177" s="719"/>
      <c r="O1177" s="864"/>
      <c r="P1177" s="864"/>
      <c r="Q1177" s="864"/>
    </row>
    <row r="1178" spans="1:17" s="359" customFormat="1" ht="14" customHeight="1">
      <c r="A1178" s="715"/>
      <c r="B1178" s="716"/>
      <c r="C1178" s="569"/>
      <c r="D1178" s="569"/>
      <c r="E1178" s="717"/>
      <c r="F1178" s="569"/>
      <c r="G1178" s="717"/>
      <c r="H1178" s="569"/>
      <c r="I1178" s="717"/>
      <c r="J1178" s="719"/>
      <c r="O1178" s="864"/>
      <c r="P1178" s="864"/>
      <c r="Q1178" s="864"/>
    </row>
    <row r="1179" spans="1:17" s="359" customFormat="1" ht="14" customHeight="1">
      <c r="A1179" s="715"/>
      <c r="B1179" s="716"/>
      <c r="C1179" s="569"/>
      <c r="D1179" s="569"/>
      <c r="E1179" s="717"/>
      <c r="F1179" s="569"/>
      <c r="G1179" s="717"/>
      <c r="H1179" s="569"/>
      <c r="I1179" s="717"/>
      <c r="J1179" s="719"/>
      <c r="O1179" s="864"/>
      <c r="P1179" s="864"/>
      <c r="Q1179" s="864"/>
    </row>
    <row r="1180" spans="1:17" s="359" customFormat="1" ht="14" customHeight="1">
      <c r="A1180" s="715"/>
      <c r="B1180" s="716"/>
      <c r="C1180" s="569"/>
      <c r="D1180" s="569"/>
      <c r="E1180" s="717"/>
      <c r="F1180" s="569"/>
      <c r="G1180" s="717"/>
      <c r="H1180" s="569"/>
      <c r="I1180" s="717"/>
      <c r="J1180" s="719"/>
      <c r="O1180" s="864"/>
      <c r="P1180" s="864"/>
      <c r="Q1180" s="864"/>
    </row>
    <row r="1181" spans="1:17" s="359" customFormat="1" ht="14" customHeight="1">
      <c r="A1181" s="715"/>
      <c r="B1181" s="716"/>
      <c r="C1181" s="569"/>
      <c r="D1181" s="569"/>
      <c r="E1181" s="717"/>
      <c r="F1181" s="569"/>
      <c r="G1181" s="717"/>
      <c r="H1181" s="569"/>
      <c r="I1181" s="717"/>
      <c r="J1181" s="719"/>
      <c r="O1181" s="864"/>
      <c r="P1181" s="864"/>
      <c r="Q1181" s="864"/>
    </row>
    <row r="1182" spans="1:17" s="359" customFormat="1" ht="14" customHeight="1">
      <c r="A1182" s="715"/>
      <c r="B1182" s="716"/>
      <c r="C1182" s="569"/>
      <c r="D1182" s="569"/>
      <c r="E1182" s="717"/>
      <c r="F1182" s="569"/>
      <c r="G1182" s="717"/>
      <c r="H1182" s="569"/>
      <c r="I1182" s="717"/>
      <c r="J1182" s="719"/>
      <c r="O1182" s="864"/>
      <c r="P1182" s="864"/>
      <c r="Q1182" s="864"/>
    </row>
    <row r="1183" spans="1:17" s="359" customFormat="1" ht="14" customHeight="1">
      <c r="A1183" s="715"/>
      <c r="B1183" s="716"/>
      <c r="C1183" s="569"/>
      <c r="D1183" s="569"/>
      <c r="E1183" s="717"/>
      <c r="F1183" s="569"/>
      <c r="G1183" s="717"/>
      <c r="H1183" s="569"/>
      <c r="I1183" s="717"/>
      <c r="J1183" s="719"/>
      <c r="O1183" s="864"/>
      <c r="P1183" s="864"/>
      <c r="Q1183" s="864"/>
    </row>
    <row r="1184" spans="1:17" s="359" customFormat="1" ht="14" customHeight="1">
      <c r="A1184" s="715"/>
      <c r="B1184" s="716"/>
      <c r="C1184" s="569"/>
      <c r="D1184" s="569"/>
      <c r="E1184" s="717"/>
      <c r="F1184" s="569"/>
      <c r="G1184" s="717"/>
      <c r="H1184" s="569"/>
      <c r="I1184" s="717"/>
      <c r="J1184" s="719"/>
      <c r="O1184" s="864"/>
      <c r="P1184" s="864"/>
      <c r="Q1184" s="864"/>
    </row>
    <row r="1185" spans="1:17" s="359" customFormat="1" ht="14" customHeight="1">
      <c r="A1185" s="715"/>
      <c r="B1185" s="716"/>
      <c r="C1185" s="569"/>
      <c r="D1185" s="569"/>
      <c r="E1185" s="717"/>
      <c r="F1185" s="569"/>
      <c r="G1185" s="717"/>
      <c r="H1185" s="569"/>
      <c r="I1185" s="717"/>
      <c r="J1185" s="719"/>
      <c r="O1185" s="864"/>
      <c r="P1185" s="864"/>
      <c r="Q1185" s="864"/>
    </row>
    <row r="1186" spans="1:17" s="359" customFormat="1" ht="14" customHeight="1">
      <c r="A1186" s="715"/>
      <c r="B1186" s="716"/>
      <c r="C1186" s="569"/>
      <c r="D1186" s="569"/>
      <c r="E1186" s="717"/>
      <c r="F1186" s="569"/>
      <c r="G1186" s="717"/>
      <c r="H1186" s="569"/>
      <c r="I1186" s="717"/>
      <c r="J1186" s="719"/>
      <c r="O1186" s="864"/>
      <c r="P1186" s="864"/>
      <c r="Q1186" s="864"/>
    </row>
    <row r="1187" spans="1:17" s="359" customFormat="1" ht="14" customHeight="1">
      <c r="A1187" s="715"/>
      <c r="B1187" s="716"/>
      <c r="C1187" s="569"/>
      <c r="D1187" s="569"/>
      <c r="E1187" s="717"/>
      <c r="F1187" s="569"/>
      <c r="G1187" s="717"/>
      <c r="H1187" s="569"/>
      <c r="I1187" s="717"/>
      <c r="J1187" s="719"/>
      <c r="O1187" s="864"/>
      <c r="P1187" s="864"/>
      <c r="Q1187" s="864"/>
    </row>
    <row r="1188" spans="1:17" s="359" customFormat="1" ht="14" customHeight="1">
      <c r="A1188" s="715"/>
      <c r="B1188" s="716"/>
      <c r="C1188" s="569"/>
      <c r="D1188" s="569"/>
      <c r="E1188" s="717"/>
      <c r="F1188" s="569"/>
      <c r="G1188" s="717"/>
      <c r="H1188" s="569"/>
      <c r="I1188" s="717"/>
      <c r="J1188" s="719"/>
      <c r="O1188" s="864"/>
      <c r="P1188" s="864"/>
      <c r="Q1188" s="864"/>
    </row>
    <row r="1189" spans="1:17" s="359" customFormat="1" ht="14" customHeight="1">
      <c r="A1189" s="715"/>
      <c r="B1189" s="716"/>
      <c r="C1189" s="569"/>
      <c r="D1189" s="569"/>
      <c r="E1189" s="717"/>
      <c r="F1189" s="569"/>
      <c r="G1189" s="717"/>
      <c r="H1189" s="569"/>
      <c r="I1189" s="717"/>
      <c r="J1189" s="719"/>
      <c r="O1189" s="864"/>
      <c r="P1189" s="864"/>
      <c r="Q1189" s="864"/>
    </row>
    <row r="1190" spans="1:17" s="359" customFormat="1" ht="14" customHeight="1">
      <c r="A1190" s="715"/>
      <c r="B1190" s="716"/>
      <c r="C1190" s="569"/>
      <c r="D1190" s="569"/>
      <c r="E1190" s="717"/>
      <c r="F1190" s="569"/>
      <c r="G1190" s="717"/>
      <c r="H1190" s="569"/>
      <c r="I1190" s="717"/>
      <c r="J1190" s="719"/>
      <c r="O1190" s="864"/>
      <c r="P1190" s="864"/>
      <c r="Q1190" s="864"/>
    </row>
    <row r="1191" spans="1:17" s="359" customFormat="1" ht="14" customHeight="1">
      <c r="A1191" s="715"/>
      <c r="B1191" s="716"/>
      <c r="C1191" s="569"/>
      <c r="D1191" s="569"/>
      <c r="E1191" s="717"/>
      <c r="F1191" s="569"/>
      <c r="G1191" s="717"/>
      <c r="H1191" s="569"/>
      <c r="I1191" s="717"/>
      <c r="J1191" s="719"/>
      <c r="O1191" s="864"/>
      <c r="P1191" s="864"/>
      <c r="Q1191" s="864"/>
    </row>
    <row r="1192" spans="1:17" s="359" customFormat="1" ht="14" customHeight="1">
      <c r="A1192" s="715"/>
      <c r="B1192" s="716"/>
      <c r="C1192" s="569"/>
      <c r="D1192" s="569"/>
      <c r="E1192" s="717"/>
      <c r="F1192" s="569"/>
      <c r="G1192" s="717"/>
      <c r="H1192" s="569"/>
      <c r="I1192" s="717"/>
      <c r="J1192" s="719"/>
      <c r="O1192" s="864"/>
      <c r="P1192" s="864"/>
      <c r="Q1192" s="864"/>
    </row>
    <row r="1193" spans="1:17" s="359" customFormat="1" ht="14" customHeight="1">
      <c r="A1193" s="715"/>
      <c r="B1193" s="716"/>
      <c r="C1193" s="569"/>
      <c r="D1193" s="569"/>
      <c r="E1193" s="717"/>
      <c r="F1193" s="569"/>
      <c r="G1193" s="717"/>
      <c r="H1193" s="569"/>
      <c r="I1193" s="717"/>
      <c r="J1193" s="719"/>
      <c r="O1193" s="864"/>
      <c r="P1193" s="864"/>
      <c r="Q1193" s="864"/>
    </row>
    <row r="1194" spans="1:17" s="359" customFormat="1" ht="14" customHeight="1">
      <c r="A1194" s="715"/>
      <c r="B1194" s="716"/>
      <c r="C1194" s="569"/>
      <c r="D1194" s="569"/>
      <c r="E1194" s="717"/>
      <c r="F1194" s="569"/>
      <c r="G1194" s="717"/>
      <c r="H1194" s="569"/>
      <c r="I1194" s="717"/>
      <c r="J1194" s="719"/>
      <c r="O1194" s="864"/>
      <c r="P1194" s="864"/>
      <c r="Q1194" s="864"/>
    </row>
    <row r="1195" spans="1:17" s="359" customFormat="1" ht="14" customHeight="1">
      <c r="A1195" s="715"/>
      <c r="B1195" s="716"/>
      <c r="C1195" s="569"/>
      <c r="D1195" s="569"/>
      <c r="E1195" s="717"/>
      <c r="F1195" s="569"/>
      <c r="G1195" s="717"/>
      <c r="H1195" s="569"/>
      <c r="I1195" s="717"/>
      <c r="J1195" s="719"/>
      <c r="O1195" s="864"/>
      <c r="P1195" s="864"/>
      <c r="Q1195" s="864"/>
    </row>
    <row r="1196" spans="1:17" s="359" customFormat="1" ht="14" customHeight="1">
      <c r="A1196" s="715"/>
      <c r="B1196" s="716"/>
      <c r="C1196" s="569"/>
      <c r="D1196" s="569"/>
      <c r="E1196" s="717"/>
      <c r="F1196" s="569"/>
      <c r="G1196" s="717"/>
      <c r="H1196" s="569"/>
      <c r="I1196" s="717"/>
      <c r="J1196" s="719"/>
      <c r="O1196" s="864"/>
      <c r="P1196" s="864"/>
      <c r="Q1196" s="864"/>
    </row>
    <row r="1197" spans="1:17" s="359" customFormat="1" ht="14" customHeight="1">
      <c r="A1197" s="715"/>
      <c r="B1197" s="716"/>
      <c r="C1197" s="569"/>
      <c r="D1197" s="569"/>
      <c r="E1197" s="717"/>
      <c r="F1197" s="569"/>
      <c r="G1197" s="717"/>
      <c r="H1197" s="569"/>
      <c r="I1197" s="717"/>
      <c r="J1197" s="719"/>
      <c r="O1197" s="864"/>
      <c r="P1197" s="864"/>
      <c r="Q1197" s="864"/>
    </row>
    <row r="1198" spans="1:17" s="359" customFormat="1" ht="14" customHeight="1">
      <c r="A1198" s="715"/>
      <c r="B1198" s="716"/>
      <c r="C1198" s="569"/>
      <c r="D1198" s="569"/>
      <c r="E1198" s="717"/>
      <c r="F1198" s="569"/>
      <c r="G1198" s="717"/>
      <c r="H1198" s="569"/>
      <c r="I1198" s="717"/>
      <c r="J1198" s="719"/>
      <c r="O1198" s="864"/>
      <c r="P1198" s="864"/>
      <c r="Q1198" s="864"/>
    </row>
    <row r="1199" spans="1:17" s="359" customFormat="1" ht="14" customHeight="1">
      <c r="A1199" s="715"/>
      <c r="B1199" s="716"/>
      <c r="C1199" s="569"/>
      <c r="D1199" s="569"/>
      <c r="E1199" s="717"/>
      <c r="F1199" s="569"/>
      <c r="G1199" s="717"/>
      <c r="H1199" s="569"/>
      <c r="I1199" s="717"/>
      <c r="J1199" s="719"/>
      <c r="O1199" s="864"/>
      <c r="P1199" s="864"/>
      <c r="Q1199" s="864"/>
    </row>
    <row r="1200" spans="1:17" s="359" customFormat="1" ht="14" customHeight="1">
      <c r="A1200" s="715"/>
      <c r="B1200" s="716"/>
      <c r="C1200" s="569"/>
      <c r="D1200" s="569"/>
      <c r="E1200" s="717"/>
      <c r="F1200" s="569"/>
      <c r="G1200" s="717"/>
      <c r="H1200" s="569"/>
      <c r="I1200" s="717"/>
      <c r="J1200" s="719"/>
      <c r="O1200" s="864"/>
      <c r="P1200" s="864"/>
      <c r="Q1200" s="864"/>
    </row>
    <row r="1201" spans="1:17" s="359" customFormat="1" ht="14" customHeight="1">
      <c r="A1201" s="715"/>
      <c r="B1201" s="716"/>
      <c r="C1201" s="569"/>
      <c r="D1201" s="569"/>
      <c r="E1201" s="717"/>
      <c r="F1201" s="569"/>
      <c r="G1201" s="717"/>
      <c r="H1201" s="569"/>
      <c r="I1201" s="717"/>
      <c r="J1201" s="719"/>
      <c r="O1201" s="864"/>
      <c r="P1201" s="864"/>
      <c r="Q1201" s="864"/>
    </row>
    <row r="1202" spans="1:17" s="359" customFormat="1" ht="14" customHeight="1">
      <c r="A1202" s="715"/>
      <c r="B1202" s="716"/>
      <c r="C1202" s="569"/>
      <c r="D1202" s="569"/>
      <c r="E1202" s="717"/>
      <c r="F1202" s="569"/>
      <c r="G1202" s="717"/>
      <c r="H1202" s="569"/>
      <c r="I1202" s="717"/>
      <c r="J1202" s="719"/>
      <c r="O1202" s="864"/>
      <c r="P1202" s="864"/>
      <c r="Q1202" s="864"/>
    </row>
    <row r="1203" spans="1:17" s="359" customFormat="1" ht="14" customHeight="1">
      <c r="A1203" s="715"/>
      <c r="B1203" s="716"/>
      <c r="C1203" s="569"/>
      <c r="D1203" s="569"/>
      <c r="E1203" s="717"/>
      <c r="F1203" s="569"/>
      <c r="G1203" s="717"/>
      <c r="H1203" s="569"/>
      <c r="I1203" s="717"/>
      <c r="J1203" s="719"/>
      <c r="O1203" s="864"/>
      <c r="P1203" s="864"/>
      <c r="Q1203" s="864"/>
    </row>
    <row r="1204" spans="1:17" s="359" customFormat="1" ht="14" customHeight="1">
      <c r="A1204" s="715"/>
      <c r="B1204" s="716"/>
      <c r="C1204" s="569"/>
      <c r="D1204" s="569"/>
      <c r="E1204" s="717"/>
      <c r="F1204" s="569"/>
      <c r="G1204" s="717"/>
      <c r="H1204" s="569"/>
      <c r="I1204" s="717"/>
      <c r="J1204" s="719"/>
      <c r="O1204" s="864"/>
      <c r="P1204" s="864"/>
      <c r="Q1204" s="864"/>
    </row>
    <row r="1205" spans="1:17" s="359" customFormat="1" ht="14" customHeight="1">
      <c r="A1205" s="715"/>
      <c r="B1205" s="716"/>
      <c r="C1205" s="569"/>
      <c r="D1205" s="569"/>
      <c r="E1205" s="717"/>
      <c r="F1205" s="569"/>
      <c r="G1205" s="717"/>
      <c r="H1205" s="569"/>
      <c r="I1205" s="717"/>
      <c r="J1205" s="719"/>
      <c r="O1205" s="864"/>
      <c r="P1205" s="864"/>
      <c r="Q1205" s="864"/>
    </row>
    <row r="1206" spans="1:17" s="359" customFormat="1" ht="14" customHeight="1">
      <c r="A1206" s="715"/>
      <c r="B1206" s="716"/>
      <c r="C1206" s="569"/>
      <c r="D1206" s="569"/>
      <c r="E1206" s="717"/>
      <c r="F1206" s="569"/>
      <c r="G1206" s="717"/>
      <c r="H1206" s="569"/>
      <c r="I1206" s="717"/>
      <c r="J1206" s="719"/>
      <c r="O1206" s="864"/>
      <c r="P1206" s="864"/>
      <c r="Q1206" s="864"/>
    </row>
    <row r="1207" spans="1:17" s="359" customFormat="1" ht="14" customHeight="1">
      <c r="A1207" s="715"/>
      <c r="B1207" s="716"/>
      <c r="C1207" s="569"/>
      <c r="D1207" s="569"/>
      <c r="E1207" s="717"/>
      <c r="F1207" s="569"/>
      <c r="G1207" s="717"/>
      <c r="H1207" s="569"/>
      <c r="I1207" s="717"/>
      <c r="J1207" s="719"/>
      <c r="O1207" s="864"/>
      <c r="P1207" s="864"/>
      <c r="Q1207" s="864"/>
    </row>
    <row r="1208" spans="1:17" s="359" customFormat="1" ht="14" customHeight="1">
      <c r="A1208" s="715"/>
      <c r="B1208" s="716"/>
      <c r="C1208" s="569"/>
      <c r="D1208" s="569"/>
      <c r="E1208" s="717"/>
      <c r="F1208" s="569"/>
      <c r="G1208" s="717"/>
      <c r="H1208" s="569"/>
      <c r="I1208" s="717"/>
      <c r="J1208" s="719"/>
      <c r="O1208" s="864"/>
      <c r="P1208" s="864"/>
      <c r="Q1208" s="864"/>
    </row>
    <row r="1209" spans="1:17" s="359" customFormat="1" ht="14" customHeight="1">
      <c r="A1209" s="715"/>
      <c r="B1209" s="716"/>
      <c r="C1209" s="569"/>
      <c r="D1209" s="569"/>
      <c r="E1209" s="717"/>
      <c r="F1209" s="569"/>
      <c r="G1209" s="717"/>
      <c r="H1209" s="569"/>
      <c r="I1209" s="717"/>
      <c r="J1209" s="719"/>
      <c r="O1209" s="864"/>
      <c r="P1209" s="864"/>
      <c r="Q1209" s="864"/>
    </row>
    <row r="1210" spans="1:17" s="359" customFormat="1" ht="14" customHeight="1">
      <c r="A1210" s="715"/>
      <c r="B1210" s="716"/>
      <c r="C1210" s="569"/>
      <c r="D1210" s="569"/>
      <c r="E1210" s="717"/>
      <c r="F1210" s="569"/>
      <c r="G1210" s="717"/>
      <c r="H1210" s="569"/>
      <c r="I1210" s="717"/>
      <c r="J1210" s="719"/>
      <c r="O1210" s="864"/>
      <c r="P1210" s="864"/>
      <c r="Q1210" s="864"/>
    </row>
    <row r="1211" spans="1:17" s="359" customFormat="1" ht="14" customHeight="1">
      <c r="A1211" s="715"/>
      <c r="B1211" s="716"/>
      <c r="C1211" s="569"/>
      <c r="D1211" s="569"/>
      <c r="E1211" s="717"/>
      <c r="F1211" s="569"/>
      <c r="G1211" s="717"/>
      <c r="H1211" s="569"/>
      <c r="I1211" s="717"/>
      <c r="J1211" s="719"/>
      <c r="O1211" s="864"/>
      <c r="P1211" s="864"/>
      <c r="Q1211" s="864"/>
    </row>
    <row r="1212" spans="1:17" s="359" customFormat="1" ht="14" customHeight="1">
      <c r="A1212" s="715"/>
      <c r="B1212" s="716"/>
      <c r="C1212" s="569"/>
      <c r="D1212" s="569"/>
      <c r="E1212" s="717"/>
      <c r="F1212" s="569"/>
      <c r="G1212" s="717"/>
      <c r="H1212" s="569"/>
      <c r="I1212" s="717"/>
      <c r="J1212" s="719"/>
      <c r="O1212" s="864"/>
      <c r="P1212" s="864"/>
      <c r="Q1212" s="864"/>
    </row>
    <row r="1213" spans="1:17" s="359" customFormat="1" ht="14" customHeight="1">
      <c r="A1213" s="715"/>
      <c r="B1213" s="716"/>
      <c r="C1213" s="569"/>
      <c r="D1213" s="569"/>
      <c r="E1213" s="717"/>
      <c r="F1213" s="569"/>
      <c r="G1213" s="717"/>
      <c r="H1213" s="569"/>
      <c r="I1213" s="717"/>
      <c r="J1213" s="719"/>
      <c r="O1213" s="864"/>
      <c r="P1213" s="864"/>
      <c r="Q1213" s="864"/>
    </row>
    <row r="1214" spans="1:17" s="359" customFormat="1" ht="14" customHeight="1">
      <c r="A1214" s="715"/>
      <c r="B1214" s="716"/>
      <c r="C1214" s="569"/>
      <c r="D1214" s="569"/>
      <c r="E1214" s="717"/>
      <c r="F1214" s="569"/>
      <c r="G1214" s="717"/>
      <c r="H1214" s="569"/>
      <c r="I1214" s="717"/>
      <c r="J1214" s="719"/>
      <c r="O1214" s="864"/>
      <c r="P1214" s="864"/>
      <c r="Q1214" s="864"/>
    </row>
    <row r="1215" spans="1:17" s="359" customFormat="1" ht="14" customHeight="1">
      <c r="A1215" s="715"/>
      <c r="B1215" s="716"/>
      <c r="C1215" s="569"/>
      <c r="D1215" s="569"/>
      <c r="E1215" s="717"/>
      <c r="F1215" s="569"/>
      <c r="G1215" s="717"/>
      <c r="H1215" s="569"/>
      <c r="I1215" s="717"/>
      <c r="J1215" s="719"/>
      <c r="O1215" s="864"/>
      <c r="P1215" s="864"/>
      <c r="Q1215" s="864"/>
    </row>
    <row r="1216" spans="1:17" s="359" customFormat="1" ht="14" customHeight="1">
      <c r="A1216" s="715"/>
      <c r="B1216" s="716"/>
      <c r="C1216" s="569"/>
      <c r="D1216" s="569"/>
      <c r="E1216" s="717"/>
      <c r="F1216" s="569"/>
      <c r="G1216" s="717"/>
      <c r="H1216" s="569"/>
      <c r="I1216" s="717"/>
      <c r="J1216" s="719"/>
      <c r="O1216" s="864"/>
      <c r="P1216" s="864"/>
      <c r="Q1216" s="864"/>
    </row>
    <row r="1217" spans="1:17" s="359" customFormat="1" ht="14" customHeight="1">
      <c r="A1217" s="715"/>
      <c r="B1217" s="716"/>
      <c r="C1217" s="569"/>
      <c r="D1217" s="569"/>
      <c r="E1217" s="717"/>
      <c r="F1217" s="569"/>
      <c r="G1217" s="717"/>
      <c r="H1217" s="569"/>
      <c r="I1217" s="717"/>
      <c r="J1217" s="719"/>
      <c r="O1217" s="864"/>
      <c r="P1217" s="864"/>
      <c r="Q1217" s="864"/>
    </row>
    <row r="1218" spans="1:17" s="359" customFormat="1" ht="14" customHeight="1">
      <c r="A1218" s="715"/>
      <c r="B1218" s="716"/>
      <c r="C1218" s="569"/>
      <c r="D1218" s="569"/>
      <c r="E1218" s="717"/>
      <c r="F1218" s="569"/>
      <c r="G1218" s="717"/>
      <c r="H1218" s="569"/>
      <c r="I1218" s="717"/>
      <c r="J1218" s="719"/>
      <c r="O1218" s="864"/>
      <c r="P1218" s="864"/>
      <c r="Q1218" s="864"/>
    </row>
    <row r="1219" spans="1:17" s="359" customFormat="1" ht="14" customHeight="1">
      <c r="A1219" s="715"/>
      <c r="B1219" s="716"/>
      <c r="C1219" s="569"/>
      <c r="D1219" s="569"/>
      <c r="E1219" s="717"/>
      <c r="F1219" s="569"/>
      <c r="G1219" s="717"/>
      <c r="H1219" s="569"/>
      <c r="I1219" s="717"/>
      <c r="J1219" s="719"/>
      <c r="O1219" s="864"/>
      <c r="P1219" s="864"/>
      <c r="Q1219" s="864"/>
    </row>
    <row r="1220" spans="1:17" s="359" customFormat="1" ht="14" customHeight="1">
      <c r="A1220" s="715"/>
      <c r="B1220" s="716"/>
      <c r="C1220" s="569"/>
      <c r="D1220" s="569"/>
      <c r="E1220" s="717"/>
      <c r="F1220" s="569"/>
      <c r="G1220" s="717"/>
      <c r="H1220" s="569"/>
      <c r="I1220" s="717"/>
      <c r="J1220" s="719"/>
      <c r="O1220" s="864"/>
      <c r="P1220" s="864"/>
      <c r="Q1220" s="864"/>
    </row>
    <row r="1221" spans="1:17" s="359" customFormat="1" ht="14" customHeight="1">
      <c r="A1221" s="715"/>
      <c r="B1221" s="716"/>
      <c r="C1221" s="569"/>
      <c r="D1221" s="569"/>
      <c r="E1221" s="717"/>
      <c r="F1221" s="569"/>
      <c r="G1221" s="717"/>
      <c r="H1221" s="569"/>
      <c r="I1221" s="717"/>
      <c r="J1221" s="719"/>
      <c r="O1221" s="864"/>
      <c r="P1221" s="864"/>
      <c r="Q1221" s="864"/>
    </row>
    <row r="1222" spans="1:17" s="359" customFormat="1" ht="14" customHeight="1">
      <c r="A1222" s="715"/>
      <c r="B1222" s="716"/>
      <c r="C1222" s="569"/>
      <c r="D1222" s="569"/>
      <c r="E1222" s="717"/>
      <c r="F1222" s="569"/>
      <c r="G1222" s="717"/>
      <c r="H1222" s="569"/>
      <c r="I1222" s="717"/>
      <c r="J1222" s="719"/>
      <c r="O1222" s="864"/>
      <c r="P1222" s="864"/>
      <c r="Q1222" s="864"/>
    </row>
    <row r="1223" spans="1:17" s="359" customFormat="1" ht="14" customHeight="1">
      <c r="A1223" s="715"/>
      <c r="B1223" s="716"/>
      <c r="C1223" s="569"/>
      <c r="D1223" s="569"/>
      <c r="E1223" s="717"/>
      <c r="F1223" s="569"/>
      <c r="G1223" s="717"/>
      <c r="H1223" s="569"/>
      <c r="I1223" s="717"/>
      <c r="J1223" s="719"/>
      <c r="O1223" s="864"/>
      <c r="P1223" s="864"/>
      <c r="Q1223" s="864"/>
    </row>
    <row r="1224" spans="1:17" s="359" customFormat="1" ht="14" customHeight="1">
      <c r="A1224" s="715"/>
      <c r="B1224" s="716"/>
      <c r="C1224" s="569"/>
      <c r="D1224" s="569"/>
      <c r="E1224" s="717"/>
      <c r="F1224" s="569"/>
      <c r="G1224" s="717"/>
      <c r="H1224" s="569"/>
      <c r="I1224" s="717"/>
      <c r="J1224" s="719"/>
      <c r="O1224" s="864"/>
      <c r="P1224" s="864"/>
      <c r="Q1224" s="864"/>
    </row>
    <row r="1225" spans="1:17" s="359" customFormat="1" ht="14" customHeight="1">
      <c r="A1225" s="715"/>
      <c r="B1225" s="716"/>
      <c r="C1225" s="569"/>
      <c r="D1225" s="569"/>
      <c r="E1225" s="717"/>
      <c r="F1225" s="569"/>
      <c r="G1225" s="717"/>
      <c r="H1225" s="569"/>
      <c r="I1225" s="717"/>
      <c r="J1225" s="719"/>
      <c r="O1225" s="864"/>
      <c r="P1225" s="864"/>
      <c r="Q1225" s="864"/>
    </row>
    <row r="1226" spans="1:17" s="359" customFormat="1" ht="14" customHeight="1">
      <c r="A1226" s="715"/>
      <c r="B1226" s="716"/>
      <c r="C1226" s="569"/>
      <c r="D1226" s="569"/>
      <c r="E1226" s="717"/>
      <c r="F1226" s="569"/>
      <c r="G1226" s="717"/>
      <c r="H1226" s="569"/>
      <c r="I1226" s="717"/>
      <c r="J1226" s="719"/>
      <c r="O1226" s="864"/>
      <c r="P1226" s="864"/>
      <c r="Q1226" s="864"/>
    </row>
    <row r="1227" spans="1:17" s="359" customFormat="1" ht="14" customHeight="1">
      <c r="A1227" s="715"/>
      <c r="B1227" s="716"/>
      <c r="C1227" s="569"/>
      <c r="D1227" s="569"/>
      <c r="E1227" s="717"/>
      <c r="F1227" s="569"/>
      <c r="G1227" s="717"/>
      <c r="H1227" s="569"/>
      <c r="I1227" s="717"/>
      <c r="J1227" s="719"/>
      <c r="O1227" s="864"/>
      <c r="P1227" s="864"/>
      <c r="Q1227" s="864"/>
    </row>
    <row r="1228" spans="1:17" s="359" customFormat="1" ht="14" customHeight="1">
      <c r="A1228" s="715"/>
      <c r="B1228" s="716"/>
      <c r="C1228" s="569"/>
      <c r="D1228" s="569"/>
      <c r="E1228" s="717"/>
      <c r="F1228" s="569"/>
      <c r="G1228" s="717"/>
      <c r="H1228" s="569"/>
      <c r="I1228" s="717"/>
      <c r="J1228" s="719"/>
      <c r="O1228" s="864"/>
      <c r="P1228" s="864"/>
      <c r="Q1228" s="864"/>
    </row>
    <row r="1229" spans="1:17" s="359" customFormat="1" ht="14" customHeight="1">
      <c r="A1229" s="715"/>
      <c r="B1229" s="716"/>
      <c r="C1229" s="569"/>
      <c r="D1229" s="569"/>
      <c r="E1229" s="717"/>
      <c r="F1229" s="569"/>
      <c r="G1229" s="717"/>
      <c r="H1229" s="569"/>
      <c r="I1229" s="717"/>
      <c r="J1229" s="719"/>
      <c r="O1229" s="864"/>
      <c r="P1229" s="864"/>
      <c r="Q1229" s="864"/>
    </row>
    <row r="1230" spans="1:17" s="359" customFormat="1" ht="14" customHeight="1">
      <c r="A1230" s="715"/>
      <c r="B1230" s="716"/>
      <c r="C1230" s="569"/>
      <c r="D1230" s="569"/>
      <c r="E1230" s="717"/>
      <c r="F1230" s="569"/>
      <c r="G1230" s="717"/>
      <c r="H1230" s="569"/>
      <c r="I1230" s="717"/>
      <c r="J1230" s="719"/>
      <c r="O1230" s="864"/>
      <c r="P1230" s="864"/>
      <c r="Q1230" s="864"/>
    </row>
    <row r="1231" spans="1:17" s="359" customFormat="1" ht="14" customHeight="1">
      <c r="A1231" s="715"/>
      <c r="B1231" s="716"/>
      <c r="C1231" s="569"/>
      <c r="D1231" s="569"/>
      <c r="E1231" s="717"/>
      <c r="F1231" s="569"/>
      <c r="G1231" s="717"/>
      <c r="H1231" s="569"/>
      <c r="I1231" s="717"/>
      <c r="J1231" s="719"/>
      <c r="O1231" s="864"/>
      <c r="P1231" s="864"/>
      <c r="Q1231" s="864"/>
    </row>
    <row r="1232" spans="1:17" s="359" customFormat="1" ht="14" customHeight="1">
      <c r="A1232" s="715"/>
      <c r="B1232" s="716"/>
      <c r="C1232" s="569"/>
      <c r="D1232" s="569"/>
      <c r="E1232" s="717"/>
      <c r="F1232" s="569"/>
      <c r="G1232" s="717"/>
      <c r="H1232" s="569"/>
      <c r="I1232" s="717"/>
      <c r="J1232" s="719"/>
      <c r="O1232" s="864"/>
      <c r="P1232" s="864"/>
      <c r="Q1232" s="864"/>
    </row>
    <row r="1233" spans="1:17" s="359" customFormat="1" ht="14" customHeight="1">
      <c r="A1233" s="715"/>
      <c r="B1233" s="716"/>
      <c r="C1233" s="569"/>
      <c r="D1233" s="569"/>
      <c r="E1233" s="717"/>
      <c r="F1233" s="569"/>
      <c r="G1233" s="717"/>
      <c r="H1233" s="569"/>
      <c r="I1233" s="717"/>
      <c r="J1233" s="719"/>
      <c r="O1233" s="864"/>
      <c r="P1233" s="864"/>
      <c r="Q1233" s="864"/>
    </row>
    <row r="1234" spans="1:17" s="359" customFormat="1" ht="14" customHeight="1">
      <c r="A1234" s="715"/>
      <c r="B1234" s="716"/>
      <c r="C1234" s="569"/>
      <c r="D1234" s="569"/>
      <c r="E1234" s="717"/>
      <c r="F1234" s="569"/>
      <c r="G1234" s="717"/>
      <c r="H1234" s="569"/>
      <c r="I1234" s="717"/>
      <c r="J1234" s="719"/>
      <c r="O1234" s="864"/>
      <c r="P1234" s="864"/>
      <c r="Q1234" s="864"/>
    </row>
    <row r="1235" spans="1:17" s="359" customFormat="1" ht="14" customHeight="1">
      <c r="A1235" s="715"/>
      <c r="B1235" s="716"/>
      <c r="C1235" s="569"/>
      <c r="D1235" s="569"/>
      <c r="E1235" s="717"/>
      <c r="F1235" s="569"/>
      <c r="G1235" s="717"/>
      <c r="H1235" s="569"/>
      <c r="I1235" s="717"/>
      <c r="J1235" s="719"/>
      <c r="O1235" s="864"/>
      <c r="P1235" s="864"/>
      <c r="Q1235" s="864"/>
    </row>
    <row r="1236" spans="1:17" s="359" customFormat="1" ht="14" customHeight="1">
      <c r="A1236" s="715"/>
      <c r="B1236" s="716"/>
      <c r="C1236" s="569"/>
      <c r="D1236" s="569"/>
      <c r="E1236" s="717"/>
      <c r="F1236" s="569"/>
      <c r="G1236" s="717"/>
      <c r="H1236" s="569"/>
      <c r="I1236" s="717"/>
      <c r="J1236" s="719"/>
      <c r="O1236" s="864"/>
      <c r="P1236" s="864"/>
      <c r="Q1236" s="864"/>
    </row>
    <row r="1237" spans="1:17" s="359" customFormat="1" ht="14" customHeight="1">
      <c r="A1237" s="715"/>
      <c r="B1237" s="716"/>
      <c r="C1237" s="569"/>
      <c r="D1237" s="569"/>
      <c r="E1237" s="717"/>
      <c r="F1237" s="569"/>
      <c r="G1237" s="717"/>
      <c r="H1237" s="569"/>
      <c r="I1237" s="717"/>
      <c r="J1237" s="719"/>
      <c r="O1237" s="864"/>
      <c r="P1237" s="864"/>
      <c r="Q1237" s="864"/>
    </row>
    <row r="1238" spans="1:17" s="359" customFormat="1" ht="14" customHeight="1">
      <c r="A1238" s="715"/>
      <c r="B1238" s="716"/>
      <c r="C1238" s="569"/>
      <c r="D1238" s="569"/>
      <c r="E1238" s="717"/>
      <c r="F1238" s="569"/>
      <c r="G1238" s="717"/>
      <c r="H1238" s="569"/>
      <c r="I1238" s="717"/>
      <c r="J1238" s="719"/>
      <c r="O1238" s="864"/>
      <c r="P1238" s="864"/>
      <c r="Q1238" s="864"/>
    </row>
    <row r="1239" spans="1:17" s="359" customFormat="1" ht="14" customHeight="1">
      <c r="A1239" s="715"/>
      <c r="B1239" s="716"/>
      <c r="C1239" s="569"/>
      <c r="D1239" s="569"/>
      <c r="E1239" s="717"/>
      <c r="F1239" s="569"/>
      <c r="G1239" s="717"/>
      <c r="H1239" s="569"/>
      <c r="I1239" s="717"/>
      <c r="J1239" s="719"/>
      <c r="O1239" s="864"/>
      <c r="P1239" s="864"/>
      <c r="Q1239" s="864"/>
    </row>
    <row r="1240" spans="1:17" s="359" customFormat="1" ht="14" customHeight="1">
      <c r="A1240" s="715"/>
      <c r="B1240" s="716"/>
      <c r="C1240" s="569"/>
      <c r="D1240" s="569"/>
      <c r="E1240" s="717"/>
      <c r="F1240" s="569"/>
      <c r="G1240" s="717"/>
      <c r="H1240" s="569"/>
      <c r="I1240" s="717"/>
      <c r="J1240" s="719"/>
      <c r="O1240" s="864"/>
      <c r="P1240" s="864"/>
      <c r="Q1240" s="864"/>
    </row>
    <row r="1241" spans="1:17" s="359" customFormat="1" ht="14" customHeight="1">
      <c r="A1241" s="715"/>
      <c r="B1241" s="716"/>
      <c r="C1241" s="569"/>
      <c r="D1241" s="569"/>
      <c r="E1241" s="717"/>
      <c r="F1241" s="569"/>
      <c r="G1241" s="717"/>
      <c r="H1241" s="569"/>
      <c r="I1241" s="717"/>
      <c r="J1241" s="719"/>
      <c r="O1241" s="864"/>
      <c r="P1241" s="864"/>
      <c r="Q1241" s="864"/>
    </row>
    <row r="1242" spans="1:17" s="359" customFormat="1" ht="14" customHeight="1">
      <c r="A1242" s="715"/>
      <c r="B1242" s="716"/>
      <c r="C1242" s="569"/>
      <c r="D1242" s="569"/>
      <c r="E1242" s="717"/>
      <c r="F1242" s="569"/>
      <c r="G1242" s="717"/>
      <c r="H1242" s="569"/>
      <c r="I1242" s="717"/>
      <c r="J1242" s="719"/>
      <c r="O1242" s="864"/>
      <c r="P1242" s="864"/>
      <c r="Q1242" s="864"/>
    </row>
    <row r="1243" spans="1:17" s="359" customFormat="1" ht="14" customHeight="1">
      <c r="A1243" s="715"/>
      <c r="B1243" s="716"/>
      <c r="C1243" s="569"/>
      <c r="D1243" s="569"/>
      <c r="E1243" s="717"/>
      <c r="F1243" s="569"/>
      <c r="G1243" s="717"/>
      <c r="H1243" s="569"/>
      <c r="I1243" s="717"/>
      <c r="J1243" s="719"/>
      <c r="O1243" s="864"/>
      <c r="P1243" s="864"/>
      <c r="Q1243" s="864"/>
    </row>
    <row r="1244" spans="1:17" s="359" customFormat="1" ht="14" customHeight="1">
      <c r="A1244" s="715"/>
      <c r="B1244" s="716"/>
      <c r="C1244" s="569"/>
      <c r="D1244" s="569"/>
      <c r="E1244" s="717"/>
      <c r="F1244" s="569"/>
      <c r="G1244" s="717"/>
      <c r="H1244" s="569"/>
      <c r="I1244" s="717"/>
      <c r="J1244" s="719"/>
      <c r="O1244" s="864"/>
      <c r="P1244" s="864"/>
      <c r="Q1244" s="864"/>
    </row>
    <row r="1245" spans="1:17" s="359" customFormat="1" ht="14" customHeight="1">
      <c r="A1245" s="715"/>
      <c r="B1245" s="716"/>
      <c r="C1245" s="569"/>
      <c r="D1245" s="569"/>
      <c r="E1245" s="717"/>
      <c r="F1245" s="569"/>
      <c r="G1245" s="717"/>
      <c r="H1245" s="569"/>
      <c r="I1245" s="717"/>
      <c r="J1245" s="719"/>
      <c r="O1245" s="864"/>
      <c r="P1245" s="864"/>
      <c r="Q1245" s="864"/>
    </row>
    <row r="1246" spans="1:17" s="359" customFormat="1" ht="14" customHeight="1">
      <c r="A1246" s="715"/>
      <c r="B1246" s="716"/>
      <c r="C1246" s="569"/>
      <c r="D1246" s="569"/>
      <c r="E1246" s="717"/>
      <c r="F1246" s="569"/>
      <c r="G1246" s="717"/>
      <c r="H1246" s="569"/>
      <c r="I1246" s="717"/>
      <c r="J1246" s="719"/>
      <c r="O1246" s="864"/>
      <c r="P1246" s="864"/>
      <c r="Q1246" s="864"/>
    </row>
    <row r="1247" spans="1:17" s="359" customFormat="1" ht="14" customHeight="1">
      <c r="A1247" s="715"/>
      <c r="B1247" s="716"/>
      <c r="C1247" s="569"/>
      <c r="D1247" s="569"/>
      <c r="E1247" s="717"/>
      <c r="F1247" s="569"/>
      <c r="G1247" s="717"/>
      <c r="H1247" s="569"/>
      <c r="I1247" s="717"/>
      <c r="J1247" s="719"/>
      <c r="O1247" s="864"/>
      <c r="P1247" s="864"/>
      <c r="Q1247" s="864"/>
    </row>
    <row r="1248" spans="1:17" s="359" customFormat="1" ht="14" customHeight="1">
      <c r="A1248" s="715"/>
      <c r="B1248" s="716"/>
      <c r="C1248" s="569"/>
      <c r="D1248" s="569"/>
      <c r="E1248" s="717"/>
      <c r="F1248" s="569"/>
      <c r="G1248" s="717"/>
      <c r="H1248" s="569"/>
      <c r="I1248" s="717"/>
      <c r="J1248" s="719"/>
      <c r="O1248" s="864"/>
      <c r="P1248" s="864"/>
      <c r="Q1248" s="864"/>
    </row>
    <row r="1249" spans="1:17" s="359" customFormat="1" ht="14" customHeight="1">
      <c r="A1249" s="715"/>
      <c r="B1249" s="716"/>
      <c r="C1249" s="569"/>
      <c r="D1249" s="569"/>
      <c r="E1249" s="717"/>
      <c r="F1249" s="569"/>
      <c r="G1249" s="717"/>
      <c r="H1249" s="569"/>
      <c r="I1249" s="717"/>
      <c r="J1249" s="719"/>
      <c r="O1249" s="864"/>
      <c r="P1249" s="864"/>
      <c r="Q1249" s="864"/>
    </row>
    <row r="1250" spans="1:17" s="359" customFormat="1" ht="14" customHeight="1">
      <c r="A1250" s="715"/>
      <c r="B1250" s="716"/>
      <c r="C1250" s="569"/>
      <c r="D1250" s="569"/>
      <c r="E1250" s="717"/>
      <c r="F1250" s="569"/>
      <c r="G1250" s="717"/>
      <c r="H1250" s="569"/>
      <c r="I1250" s="717"/>
      <c r="J1250" s="719"/>
      <c r="O1250" s="864"/>
      <c r="P1250" s="864"/>
      <c r="Q1250" s="864"/>
    </row>
    <row r="1251" spans="1:17" s="359" customFormat="1" ht="14" customHeight="1">
      <c r="A1251" s="715"/>
      <c r="B1251" s="716"/>
      <c r="C1251" s="569"/>
      <c r="D1251" s="569"/>
      <c r="E1251" s="717"/>
      <c r="F1251" s="569"/>
      <c r="G1251" s="717"/>
      <c r="H1251" s="569"/>
      <c r="I1251" s="717"/>
      <c r="J1251" s="719"/>
      <c r="O1251" s="864"/>
      <c r="P1251" s="864"/>
      <c r="Q1251" s="864"/>
    </row>
    <row r="1252" spans="1:17" s="359" customFormat="1" ht="14" customHeight="1">
      <c r="A1252" s="715"/>
      <c r="B1252" s="716"/>
      <c r="C1252" s="569"/>
      <c r="D1252" s="569"/>
      <c r="E1252" s="717"/>
      <c r="F1252" s="569"/>
      <c r="G1252" s="717"/>
      <c r="H1252" s="569"/>
      <c r="I1252" s="717"/>
      <c r="J1252" s="719"/>
      <c r="O1252" s="864"/>
      <c r="P1252" s="864"/>
      <c r="Q1252" s="864"/>
    </row>
    <row r="1253" spans="1:17" s="359" customFormat="1" ht="14" customHeight="1">
      <c r="A1253" s="715"/>
      <c r="B1253" s="716"/>
      <c r="C1253" s="569"/>
      <c r="D1253" s="569"/>
      <c r="E1253" s="717"/>
      <c r="F1253" s="569"/>
      <c r="G1253" s="717"/>
      <c r="H1253" s="569"/>
      <c r="I1253" s="717"/>
      <c r="J1253" s="719"/>
      <c r="O1253" s="864"/>
      <c r="P1253" s="864"/>
      <c r="Q1253" s="864"/>
    </row>
    <row r="1254" spans="1:17" s="359" customFormat="1" ht="14" customHeight="1">
      <c r="A1254" s="715"/>
      <c r="B1254" s="716"/>
      <c r="C1254" s="569"/>
      <c r="D1254" s="569"/>
      <c r="E1254" s="717"/>
      <c r="F1254" s="569"/>
      <c r="G1254" s="717"/>
      <c r="H1254" s="569"/>
      <c r="I1254" s="717"/>
      <c r="J1254" s="719"/>
      <c r="O1254" s="864"/>
      <c r="P1254" s="864"/>
      <c r="Q1254" s="864"/>
    </row>
    <row r="1255" spans="1:17" s="359" customFormat="1" ht="14" customHeight="1">
      <c r="A1255" s="715"/>
      <c r="B1255" s="716"/>
      <c r="C1255" s="569"/>
      <c r="D1255" s="569"/>
      <c r="E1255" s="717"/>
      <c r="F1255" s="569"/>
      <c r="G1255" s="717"/>
      <c r="H1255" s="569"/>
      <c r="I1255" s="717"/>
      <c r="J1255" s="719"/>
      <c r="O1255" s="864"/>
      <c r="P1255" s="864"/>
      <c r="Q1255" s="864"/>
    </row>
    <row r="1256" spans="1:17" s="359" customFormat="1" ht="14" customHeight="1">
      <c r="A1256" s="715"/>
      <c r="B1256" s="716"/>
      <c r="C1256" s="515"/>
      <c r="D1256" s="515"/>
      <c r="E1256" s="717"/>
      <c r="F1256" s="569"/>
      <c r="G1256" s="717"/>
      <c r="H1256" s="569"/>
      <c r="I1256" s="717"/>
      <c r="J1256" s="523"/>
      <c r="O1256" s="864"/>
      <c r="P1256" s="864"/>
      <c r="Q1256" s="864"/>
    </row>
    <row r="1257" spans="1:17" s="359" customFormat="1" ht="14" customHeight="1">
      <c r="A1257" s="715"/>
      <c r="B1257" s="716"/>
      <c r="C1257" s="515"/>
      <c r="D1257" s="515"/>
      <c r="E1257" s="717"/>
      <c r="F1257" s="569"/>
      <c r="G1257" s="717"/>
      <c r="H1257" s="569"/>
      <c r="I1257" s="717"/>
      <c r="J1257" s="523"/>
      <c r="O1257" s="864"/>
      <c r="P1257" s="864"/>
      <c r="Q1257" s="864"/>
    </row>
    <row r="1258" spans="1:17" s="359" customFormat="1" ht="14" customHeight="1">
      <c r="A1258" s="715"/>
      <c r="B1258" s="716"/>
      <c r="C1258" s="515"/>
      <c r="D1258" s="515"/>
      <c r="E1258" s="717"/>
      <c r="F1258" s="569"/>
      <c r="G1258" s="717"/>
      <c r="H1258" s="569"/>
      <c r="I1258" s="717"/>
      <c r="J1258" s="523"/>
      <c r="O1258" s="864"/>
      <c r="P1258" s="864"/>
      <c r="Q1258" s="864"/>
    </row>
    <row r="1259" spans="1:17" s="359" customFormat="1" ht="14" customHeight="1">
      <c r="A1259" s="715"/>
      <c r="B1259" s="716"/>
      <c r="C1259" s="515"/>
      <c r="D1259" s="515"/>
      <c r="E1259" s="717"/>
      <c r="F1259" s="569"/>
      <c r="G1259" s="717"/>
      <c r="H1259" s="569"/>
      <c r="I1259" s="717"/>
      <c r="J1259" s="523"/>
      <c r="O1259" s="864"/>
      <c r="P1259" s="864"/>
      <c r="Q1259" s="864"/>
    </row>
    <row r="1260" spans="1:17" s="359" customFormat="1" ht="14" customHeight="1">
      <c r="A1260" s="715"/>
      <c r="B1260" s="716"/>
      <c r="C1260" s="515"/>
      <c r="D1260" s="515"/>
      <c r="E1260" s="717"/>
      <c r="F1260" s="569"/>
      <c r="G1260" s="717"/>
      <c r="H1260" s="569"/>
      <c r="I1260" s="717"/>
      <c r="J1260" s="523"/>
      <c r="O1260" s="864"/>
      <c r="P1260" s="864"/>
      <c r="Q1260" s="864"/>
    </row>
    <row r="1261" spans="1:17" s="359" customFormat="1" ht="14" customHeight="1">
      <c r="A1261" s="715"/>
      <c r="B1261" s="716"/>
      <c r="C1261" s="515"/>
      <c r="D1261" s="515"/>
      <c r="E1261" s="717"/>
      <c r="F1261" s="569"/>
      <c r="G1261" s="717"/>
      <c r="H1261" s="569"/>
      <c r="I1261" s="717"/>
      <c r="J1261" s="523"/>
      <c r="O1261" s="864"/>
      <c r="P1261" s="864"/>
      <c r="Q1261" s="864"/>
    </row>
    <row r="1262" spans="1:17" s="359" customFormat="1" ht="14" customHeight="1">
      <c r="A1262" s="715"/>
      <c r="B1262" s="716"/>
      <c r="C1262" s="515"/>
      <c r="D1262" s="515"/>
      <c r="E1262" s="717"/>
      <c r="F1262" s="569"/>
      <c r="G1262" s="717"/>
      <c r="H1262" s="569"/>
      <c r="I1262" s="717"/>
      <c r="J1262" s="523"/>
      <c r="O1262" s="864"/>
      <c r="P1262" s="864"/>
      <c r="Q1262" s="864"/>
    </row>
    <row r="1263" spans="1:17" s="359" customFormat="1" ht="14" customHeight="1">
      <c r="A1263" s="715"/>
      <c r="B1263" s="716"/>
      <c r="C1263" s="515"/>
      <c r="D1263" s="515"/>
      <c r="E1263" s="717"/>
      <c r="F1263" s="569"/>
      <c r="G1263" s="717"/>
      <c r="H1263" s="569"/>
      <c r="I1263" s="717"/>
      <c r="J1263" s="523"/>
      <c r="O1263" s="864"/>
      <c r="P1263" s="864"/>
      <c r="Q1263" s="864"/>
    </row>
    <row r="1264" spans="1:17" s="359" customFormat="1" ht="14" customHeight="1">
      <c r="A1264" s="715"/>
      <c r="B1264" s="716"/>
      <c r="C1264" s="515"/>
      <c r="D1264" s="515"/>
      <c r="E1264" s="717"/>
      <c r="F1264" s="569"/>
      <c r="G1264" s="717"/>
      <c r="H1264" s="569"/>
      <c r="I1264" s="717"/>
      <c r="J1264" s="523"/>
      <c r="O1264" s="864"/>
      <c r="P1264" s="864"/>
      <c r="Q1264" s="864"/>
    </row>
    <row r="1265" spans="1:17" s="359" customFormat="1" ht="14" customHeight="1">
      <c r="A1265" s="715"/>
      <c r="B1265" s="716"/>
      <c r="C1265" s="515"/>
      <c r="D1265" s="515"/>
      <c r="E1265" s="717"/>
      <c r="F1265" s="569"/>
      <c r="G1265" s="717"/>
      <c r="H1265" s="569"/>
      <c r="I1265" s="717"/>
      <c r="J1265" s="523"/>
      <c r="O1265" s="864"/>
      <c r="P1265" s="864"/>
      <c r="Q1265" s="864"/>
    </row>
    <row r="1266" spans="1:17" s="359" customFormat="1" ht="14" customHeight="1">
      <c r="A1266" s="715"/>
      <c r="B1266" s="716"/>
      <c r="C1266" s="515"/>
      <c r="D1266" s="515"/>
      <c r="E1266" s="717"/>
      <c r="F1266" s="569"/>
      <c r="G1266" s="717"/>
      <c r="H1266" s="569"/>
      <c r="I1266" s="717"/>
      <c r="J1266" s="523"/>
      <c r="O1266" s="864"/>
      <c r="P1266" s="864"/>
      <c r="Q1266" s="864"/>
    </row>
    <row r="1267" spans="1:17" s="359" customFormat="1" ht="14" customHeight="1">
      <c r="A1267" s="715"/>
      <c r="B1267" s="716"/>
      <c r="C1267" s="515"/>
      <c r="D1267" s="515"/>
      <c r="E1267" s="717"/>
      <c r="F1267" s="569"/>
      <c r="G1267" s="717"/>
      <c r="H1267" s="569"/>
      <c r="I1267" s="717"/>
      <c r="J1267" s="523"/>
      <c r="O1267" s="864"/>
      <c r="P1267" s="864"/>
      <c r="Q1267" s="864"/>
    </row>
    <row r="1268" spans="1:17" s="359" customFormat="1" ht="14" customHeight="1">
      <c r="A1268" s="715"/>
      <c r="B1268" s="716"/>
      <c r="C1268" s="515"/>
      <c r="D1268" s="515"/>
      <c r="E1268" s="717"/>
      <c r="F1268" s="569"/>
      <c r="G1268" s="717"/>
      <c r="H1268" s="569"/>
      <c r="I1268" s="717"/>
      <c r="J1268" s="523"/>
      <c r="O1268" s="864"/>
      <c r="P1268" s="864"/>
      <c r="Q1268" s="864"/>
    </row>
    <row r="1269" spans="1:17" s="359" customFormat="1" ht="14" customHeight="1">
      <c r="A1269" s="715"/>
      <c r="B1269" s="716"/>
      <c r="C1269" s="515"/>
      <c r="D1269" s="515"/>
      <c r="E1269" s="717"/>
      <c r="F1269" s="569"/>
      <c r="G1269" s="717"/>
      <c r="H1269" s="569"/>
      <c r="I1269" s="717"/>
      <c r="J1269" s="523"/>
      <c r="O1269" s="864"/>
      <c r="P1269" s="864"/>
      <c r="Q1269" s="864"/>
    </row>
    <row r="1270" spans="1:17" s="359" customFormat="1" ht="14" customHeight="1">
      <c r="A1270" s="715"/>
      <c r="B1270" s="716"/>
      <c r="C1270" s="515"/>
      <c r="D1270" s="515"/>
      <c r="E1270" s="717"/>
      <c r="F1270" s="569"/>
      <c r="G1270" s="717"/>
      <c r="H1270" s="569"/>
      <c r="I1270" s="717"/>
      <c r="J1270" s="523"/>
      <c r="O1270" s="864"/>
      <c r="P1270" s="864"/>
      <c r="Q1270" s="864"/>
    </row>
    <row r="1271" spans="1:17" s="359" customFormat="1" ht="14" customHeight="1">
      <c r="A1271" s="715"/>
      <c r="B1271" s="716"/>
      <c r="C1271" s="515"/>
      <c r="D1271" s="515"/>
      <c r="E1271" s="717"/>
      <c r="F1271" s="569"/>
      <c r="G1271" s="717"/>
      <c r="H1271" s="569"/>
      <c r="I1271" s="717"/>
      <c r="J1271" s="523"/>
      <c r="O1271" s="864"/>
      <c r="P1271" s="864"/>
      <c r="Q1271" s="864"/>
    </row>
    <row r="1272" spans="1:17" s="359" customFormat="1" ht="14" customHeight="1">
      <c r="A1272" s="715"/>
      <c r="B1272" s="716"/>
      <c r="C1272" s="515"/>
      <c r="D1272" s="515"/>
      <c r="E1272" s="717"/>
      <c r="F1272" s="569"/>
      <c r="G1272" s="717"/>
      <c r="H1272" s="569"/>
      <c r="I1272" s="717"/>
      <c r="J1272" s="523"/>
      <c r="O1272" s="864"/>
      <c r="P1272" s="864"/>
      <c r="Q1272" s="864"/>
    </row>
    <row r="1273" spans="1:17" s="359" customFormat="1" ht="14" customHeight="1">
      <c r="A1273" s="715"/>
      <c r="B1273" s="716"/>
      <c r="C1273" s="515"/>
      <c r="D1273" s="515"/>
      <c r="E1273" s="717"/>
      <c r="F1273" s="569"/>
      <c r="G1273" s="717"/>
      <c r="H1273" s="569"/>
      <c r="I1273" s="717"/>
      <c r="J1273" s="523"/>
      <c r="O1273" s="864"/>
      <c r="P1273" s="864"/>
      <c r="Q1273" s="864"/>
    </row>
    <row r="1274" spans="1:17" s="359" customFormat="1" ht="14" customHeight="1">
      <c r="A1274" s="715"/>
      <c r="B1274" s="716"/>
      <c r="C1274" s="515"/>
      <c r="D1274" s="515"/>
      <c r="E1274" s="717"/>
      <c r="F1274" s="569"/>
      <c r="G1274" s="717"/>
      <c r="H1274" s="569"/>
      <c r="I1274" s="717"/>
      <c r="J1274" s="523"/>
      <c r="O1274" s="864"/>
      <c r="P1274" s="864"/>
      <c r="Q1274" s="864"/>
    </row>
    <row r="1275" spans="1:17" s="359" customFormat="1" ht="14" customHeight="1">
      <c r="A1275" s="715"/>
      <c r="B1275" s="716"/>
      <c r="C1275" s="515"/>
      <c r="D1275" s="515"/>
      <c r="E1275" s="717"/>
      <c r="F1275" s="569"/>
      <c r="G1275" s="717"/>
      <c r="H1275" s="569"/>
      <c r="I1275" s="717"/>
      <c r="J1275" s="523"/>
      <c r="O1275" s="864"/>
      <c r="P1275" s="864"/>
      <c r="Q1275" s="864"/>
    </row>
  </sheetData>
  <protectedRanges>
    <protectedRange sqref="C102 C105 C107" name="Range1_2"/>
  </protectedRanges>
  <mergeCells count="6">
    <mergeCell ref="A91:B91"/>
    <mergeCell ref="A2:B2"/>
    <mergeCell ref="A5:B5"/>
    <mergeCell ref="A1:Q1"/>
    <mergeCell ref="C2:J2"/>
    <mergeCell ref="C3:F3"/>
  </mergeCells>
  <phoneticPr fontId="47" type="noConversion"/>
  <dataValidations count="1">
    <dataValidation type="list" allowBlank="1" showInputMessage="1" showErrorMessage="1" sqref="K62:M72 K1004:M1018 K956:M968 K928:M943 K947:M952 K905:M924 K871:M880 K884:M901 K788:M808 K848:M867 K838:M844 K815:M834 K734:M765 K630:M634 K769:M779 K685:M702 K667:M681 K94:M118 K638:M652 K1022:M1028 K563:M571 K618:M626 K609:M614 K598:M605 K588:M594 K575:M584 K486:M490 K545:M559 K534:M541 K525:M530 K515:M521 K507:M511 K494:M503 K406:M417 K477:M482 K468:M473 K450:M464 K439:M446 K421:M435 K395:M402 K380:M391 K361:M376 K355:M357 K334:M341 K345:M351 K1054:M1056 K307:M315 K290:M303 K264:M286 K249:M260 K237:M245 K229:M233 K220:M225 K210:M216 K198:M206 K182:M194 K169:M178 K139:M165 K122:M135 K76:M86 K46:M58 K7:M8 K12:M25 K1050:M1050 K783:M784 K1046:M1046 K29:M42 K972:M993 K1032:M1037 K706:M730 K657:M663 K319:M330" xr:uid="{7D4F2906-5C00-AA40-ABD6-5B34BFEB50DA}">
      <formula1>$K$2:$K$3</formula1>
    </dataValidation>
  </dataValidations>
  <pageMargins left="0.7" right="0.7" top="0.75" bottom="0.75" header="0.3" footer="0.3"/>
  <pageSetup scale="42" orientation="landscape" horizontalDpi="0" verticalDpi="0"/>
  <headerFooter>
    <oddFooter>Page &amp;P de &amp;N</oddFooter>
  </headerFooter>
  <rowBreaks count="15" manualBreakCount="15">
    <brk id="60" max="16" man="1"/>
    <brk id="120" max="16" man="1"/>
    <brk id="196" max="16" man="1"/>
    <brk id="262" max="16" man="1"/>
    <brk id="332" max="16" man="1"/>
    <brk id="404" max="16" man="1"/>
    <brk id="475" max="16" man="1"/>
    <brk id="543" max="16" man="1"/>
    <brk id="607" max="16" man="1"/>
    <brk id="682" max="16" man="1"/>
    <brk id="766" max="16" man="1"/>
    <brk id="813" max="16" man="1"/>
    <brk id="882" max="16" man="1"/>
    <brk id="945" max="16" man="1"/>
    <brk id="1002" max="16" man="1"/>
  </rowBreaks>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736F-98DF-433F-86FB-67ABFC097582}">
  <dimension ref="A1"/>
  <sheetViews>
    <sheetView workbookViewId="0"/>
  </sheetViews>
  <sheetFormatPr baseColWidth="10" defaultColWidth="11" defaultRowHeight="1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a5e8344-f79c-48f5-bfe6-4570bd8904b3" xsi:nil="true"/>
    <lcf76f155ced4ddcb4097134ff3c332f xmlns="da5e8344-f79c-48f5-bfe6-4570bd8904b3">
      <Terms xmlns="http://schemas.microsoft.com/office/infopath/2007/PartnerControls"/>
    </lcf76f155ced4ddcb4097134ff3c332f>
    <TaxCatchAll xmlns="98a69270-ef87-44c8-8df6-3e5343f4727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A0D6753CEE9E48B8C0B65953B29A9A" ma:contentTypeVersion="17" ma:contentTypeDescription="Create a new document." ma:contentTypeScope="" ma:versionID="a281f1d9f3d36de96c1e85bc76eb2865">
  <xsd:schema xmlns:xsd="http://www.w3.org/2001/XMLSchema" xmlns:xs="http://www.w3.org/2001/XMLSchema" xmlns:p="http://schemas.microsoft.com/office/2006/metadata/properties" xmlns:ns2="da5e8344-f79c-48f5-bfe6-4570bd8904b3" xmlns:ns3="98a69270-ef87-44c8-8df6-3e5343f4727a" targetNamespace="http://schemas.microsoft.com/office/2006/metadata/properties" ma:root="true" ma:fieldsID="a7eee4242e7876c2e5a45ff1e65e690e" ns2:_="" ns3:_="">
    <xsd:import namespace="da5e8344-f79c-48f5-bfe6-4570bd8904b3"/>
    <xsd:import namespace="98a69270-ef87-44c8-8df6-3e5343f472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e8344-f79c-48f5-bfe6-4570bd890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77944a0-7bf1-439a-a235-ee9fc9e172f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8a69270-ef87-44c8-8df6-3e5343f4727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8e40892-ee74-4bbf-b0b7-16edbed864da}" ma:internalName="TaxCatchAll" ma:showField="CatchAllData" ma:web="98a69270-ef87-44c8-8df6-3e5343f472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6FBCEA-0B71-4CB3-A041-3D8DE06157FE}">
  <ds:schemaRefs>
    <ds:schemaRef ds:uri="98a69270-ef87-44c8-8df6-3e5343f4727a"/>
    <ds:schemaRef ds:uri="http://www.w3.org/XML/1998/namespace"/>
    <ds:schemaRef ds:uri="http://purl.org/dc/dcmitype/"/>
    <ds:schemaRef ds:uri="http://schemas.microsoft.com/office/2006/metadata/properties"/>
    <ds:schemaRef ds:uri="da5e8344-f79c-48f5-bfe6-4570bd8904b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5CFE8A7A-275B-4A14-AB53-312D2441C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e8344-f79c-48f5-bfe6-4570bd8904b3"/>
    <ds:schemaRef ds:uri="98a69270-ef87-44c8-8df6-3e5343f47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121925-C235-47D8-B4A8-847D5EF914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70</vt:i4>
      </vt:variant>
    </vt:vector>
  </HeadingPairs>
  <TitlesOfParts>
    <vt:vector size="79" baseType="lpstr">
      <vt:lpstr>Budget production - SOMMAIRE</vt:lpstr>
      <vt:lpstr>Budget production - DÉTAIL</vt:lpstr>
      <vt:lpstr>Parties liées</vt:lpstr>
      <vt:lpstr>Structure de financement</vt:lpstr>
      <vt:lpstr>Mouvement de trésorerie</vt:lpstr>
      <vt:lpstr>Structure de récupération</vt:lpstr>
      <vt:lpstr>Rapport de coûts - SOMMAIRE</vt:lpstr>
      <vt:lpstr>Rapport de coûts - DÉTAIL</vt:lpstr>
      <vt:lpstr>Feuil1</vt:lpstr>
      <vt:lpstr>'Budget production - DÉTAIL'!accessoires</vt:lpstr>
      <vt:lpstr>'Budget production - DÉTAIL'!amortissement_séries</vt:lpstr>
      <vt:lpstr>'Budget production - DÉTAIL'!animaux</vt:lpstr>
      <vt:lpstr>'Budget production - DÉTAIL'!bénéfices_marginaux</vt:lpstr>
      <vt:lpstr>'Budget production - DÉTAIL'!caméra</vt:lpstr>
      <vt:lpstr>'Budget production - DÉTAIL'!comédiens</vt:lpstr>
      <vt:lpstr>'Budget production - DÉTAIL'!costumes</vt:lpstr>
      <vt:lpstr>'Budget production - DÉTAIL'!coûts_indirects</vt:lpstr>
      <vt:lpstr>'Budget production - DÉTAIL'!décors</vt:lpstr>
      <vt:lpstr>'Budget production - DÉTAIL'!deuxième_équipe</vt:lpstr>
      <vt:lpstr>'Budget production - DÉTAIL'!droits_d_auteur</vt:lpstr>
      <vt:lpstr>'Budget production - DÉTAIL'!effets_spéciaux</vt:lpstr>
      <vt:lpstr>'Budget production - DÉTAIL'!électrique</vt:lpstr>
      <vt:lpstr>'Budget production - DÉTAIL'!équipe_accessoires</vt:lpstr>
      <vt:lpstr>'Budget production - DÉTAIL'!équipe_caméra</vt:lpstr>
      <vt:lpstr>'Budget production - DÉTAIL'!équipe_conception_artistique</vt:lpstr>
      <vt:lpstr>'Budget production - DÉTAIL'!équipe_construction</vt:lpstr>
      <vt:lpstr>'Budget production - DÉTAIL'!équipe_costumes</vt:lpstr>
      <vt:lpstr>'Budget production - DÉTAIL'!équipe_décors</vt:lpstr>
      <vt:lpstr>'Budget production - DÉTAIL'!équipe_effets_spéciaux</vt:lpstr>
      <vt:lpstr>'Budget production - DÉTAIL'!équipe_électrique</vt:lpstr>
      <vt:lpstr>'Budget production - DÉTAIL'!équipe_machiniste</vt:lpstr>
      <vt:lpstr>'Budget production - DÉTAIL'!équipe_maq_coiff</vt:lpstr>
      <vt:lpstr>'Budget production - DÉTAIL'!équipe_montage</vt:lpstr>
      <vt:lpstr>'Budget production - DÉTAIL'!équipe_production</vt:lpstr>
      <vt:lpstr>'Budget production - DÉTAIL'!équipe_resp_animaux</vt:lpstr>
      <vt:lpstr>'Budget production - DÉTAIL'!équipe_son</vt:lpstr>
      <vt:lpstr>'Budget production - DÉTAIL'!équipe_tehnique_vidéo</vt:lpstr>
      <vt:lpstr>'Budget production - DÉTAIL'!équipe_transport</vt:lpstr>
      <vt:lpstr>'Budget production - DÉTAIL'!figuration</vt:lpstr>
      <vt:lpstr>'Budget production - DÉTAIL'!frais_bur_lieux_de_tournage</vt:lpstr>
      <vt:lpstr>'Budget production - DÉTAIL'!frais_bur._de_prod</vt:lpstr>
      <vt:lpstr>'Budget production - DÉTAIL'!frais_développement</vt:lpstr>
      <vt:lpstr>'Budget production - DÉTAIL'!frais_généraux__divers</vt:lpstr>
      <vt:lpstr>'Budget production - DÉTAIL'!frais_lieux_de_tournage</vt:lpstr>
      <vt:lpstr>'Budget production - DÉTAIL'!frais_régie</vt:lpstr>
      <vt:lpstr>'Budget production - DÉTAIL'!frais_studio</vt:lpstr>
      <vt:lpstr>'Budget production - DÉTAIL'!garantie_de_bonne_fin</vt:lpstr>
      <vt:lpstr>'Budget production - SOMMAIRE'!Impression_des_titres</vt:lpstr>
      <vt:lpstr>'Budget production - DÉTAIL'!imprévus</vt:lpstr>
      <vt:lpstr>'Budget production - DÉTAIL'!labo_de_production</vt:lpstr>
      <vt:lpstr>'Budget production - DÉTAIL'!labo_film_postprod</vt:lpstr>
      <vt:lpstr>'Budget production - DÉTAIL'!machiniste</vt:lpstr>
      <vt:lpstr>'Budget production - DÉTAIL'!maquillage_coiffure</vt:lpstr>
      <vt:lpstr>'Budget production - DÉTAIL'!matériel_d_artiste</vt:lpstr>
      <vt:lpstr>'Budget production - DÉTAIL'!matériel_de_construction</vt:lpstr>
      <vt:lpstr>'Budget production - DÉTAIL'!montage</vt:lpstr>
      <vt:lpstr>'Budget production - DÉTAIL'!musique</vt:lpstr>
      <vt:lpstr>'Budget production - DÉTAIL'!postprod_film_son</vt:lpstr>
      <vt:lpstr>'Budget production - DÉTAIL'!postprod_vidéo_image</vt:lpstr>
      <vt:lpstr>'Budget production - DÉTAIL'!postprod_vidéo_son</vt:lpstr>
      <vt:lpstr>'Budget production - DÉTAIL'!producteur</vt:lpstr>
      <vt:lpstr>'Budget production - DÉTAIL'!publicité</vt:lpstr>
      <vt:lpstr>'Budget production - DÉTAIL'!réalisation</vt:lpstr>
      <vt:lpstr>'Budget production - DÉTAIL'!rubans_magnétoscopiques</vt:lpstr>
      <vt:lpstr>'Budget production - DÉTAIL'!scénario</vt:lpstr>
      <vt:lpstr>'Budget production - DÉTAIL'!son</vt:lpstr>
      <vt:lpstr>'Budget production - DÉTAIL'!studio_vidéo</vt:lpstr>
      <vt:lpstr>'Budget production - DÉTAIL'!titres_optiques_archives</vt:lpstr>
      <vt:lpstr>'Budget production - DÉTAIL'!transport</vt:lpstr>
      <vt:lpstr>'Budget production - DÉTAIL'!unité_mobile_vidéo</vt:lpstr>
      <vt:lpstr>'Budget production - DÉTAIL'!vedettes_forfaitaires</vt:lpstr>
      <vt:lpstr>'Budget production - DÉTAIL'!version</vt:lpstr>
      <vt:lpstr>'Budget production - DÉTAIL'!voyages_séjour</vt:lpstr>
      <vt:lpstr>'Budget production - DÉTAIL'!Zone_d_impression</vt:lpstr>
      <vt:lpstr>'Budget production - SOMMAIRE'!Zone_d_impression</vt:lpstr>
      <vt:lpstr>'Rapport de coûts - DÉTAIL'!Zone_d_impression</vt:lpstr>
      <vt:lpstr>'Rapport de coûts - SOMMAIRE'!Zone_d_impression</vt:lpstr>
      <vt:lpstr>'Structure de financement'!Zone_d_impression</vt:lpstr>
      <vt:lpstr>'Structure de récupération'!Zone_d_impression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Godon</dc:creator>
  <cp:lastModifiedBy>Elaine Jacques</cp:lastModifiedBy>
  <cp:lastPrinted>2018-12-11T21:54:02Z</cp:lastPrinted>
  <dcterms:created xsi:type="dcterms:W3CDTF">2000-08-14T13:58:28Z</dcterms:created>
  <dcterms:modified xsi:type="dcterms:W3CDTF">2024-11-27T17:44:29Z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0x01010059A0D6753CEE9E48B8C0B65953B29A9A</vt:lpwstr>
  </property>
  <property fmtid="{D5CDD505-2E9C-101B-9397-08002B2CF9AE}" pid="3" name="MediaServiceImageTags">
    <vt:lpwstr/>
  </property>
</Properties>
</file>